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9900" activeTab="0"/>
  </bookViews>
  <sheets>
    <sheet name="Прил4" sheetId="1" r:id="rId1"/>
  </sheets>
  <definedNames>
    <definedName name="_xlnm.Print_Area" localSheetId="0">'Прил4'!$A$1:$O$207</definedName>
  </definedNames>
  <calcPr fullCalcOnLoad="1"/>
</workbook>
</file>

<file path=xl/sharedStrings.xml><?xml version="1.0" encoding="utf-8"?>
<sst xmlns="http://schemas.openxmlformats.org/spreadsheetml/2006/main" count="646" uniqueCount="202">
  <si>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</si>
  <si>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</si>
  <si>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</si>
  <si>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</si>
  <si>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</si>
  <si>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</si>
  <si>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</si>
  <si>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</si>
  <si>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</si>
  <si>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</si>
  <si>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</si>
  <si>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</si>
  <si>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</si>
  <si>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</si>
  <si>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</si>
  <si>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</si>
  <si>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</si>
  <si>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</si>
  <si>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</si>
  <si>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</si>
  <si>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</si>
  <si>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</si>
  <si>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</si>
  <si>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</si>
  <si>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</si>
  <si>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</si>
  <si>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</si>
  <si>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</si>
  <si>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</si>
  <si>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</si>
  <si>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</si>
  <si>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</si>
  <si>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</si>
  <si>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</si>
  <si>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</si>
  <si>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</si>
  <si>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</si>
  <si>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</si>
  <si>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</si>
  <si>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</si>
  <si>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</si>
  <si>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</si>
  <si>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</si>
  <si>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</si>
  <si>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</si>
  <si>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</si>
  <si>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</si>
  <si>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</si>
  <si>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</si>
  <si>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</si>
  <si>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</si>
  <si>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</si>
  <si>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</si>
  <si>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</si>
  <si>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</si>
  <si>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</si>
  <si>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</si>
  <si>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</si>
  <si>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</si>
  <si>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</si>
  <si>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</si>
  <si>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</si>
  <si>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</si>
  <si>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</si>
  <si>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</si>
  <si>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</si>
  <si>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</si>
  <si>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</si>
  <si>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</si>
  <si>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</si>
  <si>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</si>
  <si>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</si>
  <si>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</si>
  <si>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</si>
  <si>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</si>
  <si>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</si>
  <si>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</si>
  <si>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</si>
  <si>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</si>
  <si>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</si>
  <si>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</si>
  <si>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</si>
  <si>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</si>
  <si>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</si>
  <si>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</si>
  <si>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</si>
  <si>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</si>
  <si>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</si>
  <si>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</si>
  <si>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</si>
  <si>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0600000000</t>
  </si>
  <si>
    <t>0800000000</t>
  </si>
  <si>
    <t>Молодежная политика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</si>
  <si>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</si>
  <si>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</si>
  <si>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</si>
  <si>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</si>
  <si>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</si>
  <si>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</si>
  <si>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</si>
  <si>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</si>
  <si>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</si>
  <si>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</si>
  <si>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</si>
  <si>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</si>
  <si>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</si>
  <si>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</si>
  <si>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</si>
  <si>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</si>
  <si>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</si>
  <si>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</si>
  <si>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Капитальный ремонт дорог общего пользования местного значения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</si>
  <si>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</si>
  <si>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</si>
  <si>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</si>
  <si>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 xml:space="preserve">Глава муниципального образования </t>
  </si>
  <si>
    <t>Формирование архивных фондов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</si>
  <si>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</si>
  <si>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</si>
  <si>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</si>
  <si>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</si>
  <si>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Благоустройство общественных территорий</t>
  </si>
  <si>
    <t>1200000000</t>
  </si>
  <si>
    <t>1201300000</t>
  </si>
  <si>
    <t>Непрограммные направления деятельности Нижнесергинского городского поселения</t>
  </si>
  <si>
    <t>Проектирование, строительство и содержание объектов коммунального хозяйства</t>
  </si>
  <si>
    <t>Мероприятия в сфере средств массовой информации</t>
  </si>
  <si>
    <t>1300000000</t>
  </si>
  <si>
    <t>Организация и проведение информационно-пропагандистских мероприятий</t>
  </si>
  <si>
    <t>1004</t>
  </si>
  <si>
    <t>Охрана семьи и детства</t>
  </si>
  <si>
    <t>2024 год</t>
  </si>
  <si>
    <t xml:space="preserve">Предоставление социальных выплат молодым семьям на  приобретение (строительство) жилья </t>
  </si>
  <si>
    <t>0101100000</t>
  </si>
  <si>
    <t>Содействие развитию малого и среднего предпринимательства</t>
  </si>
  <si>
    <t>Мероприятия по пожарной безопасности</t>
  </si>
  <si>
    <t>Мероприятия по защите населения и территории от чрезвычайных ситуаций природного и техногенного характера</t>
  </si>
  <si>
    <t>Реализация мероприятий по поэтапному внедрению Всероссийского физкультурно-спортивного комплекса "Готов к труду и обороне" (ГТО)</t>
  </si>
  <si>
    <t>Реализация мероприятий по поэтапному внедрению Всероссийского физкультурно-спортивного комплекса "Готов к труду и обороне" (ГТО) (софинансирование за счет средств местного бюджета)</t>
  </si>
  <si>
    <t>Переселение граждан из аварийного жилищного фонда</t>
  </si>
  <si>
    <t>Резервные фонды</t>
  </si>
  <si>
    <t>0111</t>
  </si>
  <si>
    <t>Резервный фонд администрации Нижнесергинского городского поселения</t>
  </si>
  <si>
    <t>Резервные средства</t>
  </si>
  <si>
    <t>2025 год</t>
  </si>
  <si>
    <t>Муниципальная программа "Управление муниципальной собственностью на территории Нижнесергинского городского поселения на 2015-2027 годы"</t>
  </si>
  <si>
    <t>Муниципальная программа "Переселение  граждан из аварийного жилищного фонда на 2018-2025 годы"</t>
  </si>
  <si>
    <t>Муниципальная программа "Формирование современной городской среды на территории Нижнесергинского городского поселения на 2018-2027 годы"</t>
  </si>
  <si>
    <t>Муниципальная программа "Обеспечение жильем молодых семей на территории Нижнесергинского городского поселения до 2027 года"</t>
  </si>
  <si>
    <t>Муниципальная программа "Развитие физической культуры и спорта на территории Нижнесергинского городского поселения на 2016-2026 годы"</t>
  </si>
  <si>
    <t>0601101000</t>
  </si>
  <si>
    <t>0601201000</t>
  </si>
  <si>
    <t>0400000000</t>
  </si>
  <si>
    <t>0401100000</t>
  </si>
  <si>
    <t>0401200000</t>
  </si>
  <si>
    <t>0401300000</t>
  </si>
  <si>
    <t>0801100000</t>
  </si>
  <si>
    <t>1301100000</t>
  </si>
  <si>
    <t>0701400000</t>
  </si>
  <si>
    <t>1100000000</t>
  </si>
  <si>
    <t>1101300000</t>
  </si>
  <si>
    <t>0920000000</t>
  </si>
  <si>
    <t>0921100000</t>
  </si>
  <si>
    <t>100Р5S8Г00</t>
  </si>
  <si>
    <t>100Р548Г00</t>
  </si>
  <si>
    <t>0900000000</t>
  </si>
  <si>
    <t>0910000000</t>
  </si>
  <si>
    <t>0911100000</t>
  </si>
  <si>
    <t>Муниципальная программа "Развитие муниципальной службы в администрации Нижнесергинского городского поселения в 2020-2027 годах"</t>
  </si>
  <si>
    <t>Исполнение судебных актов</t>
  </si>
  <si>
    <t>Муниципальная программа "Обеспечение безопасности жизнедеятельности населения  Нижнесергинского городского поселения 2017-2027 годы"</t>
  </si>
  <si>
    <t>Муниципальная программа "Профилактика терроризма, а также минимизация и (или) ликвидация последствий его проявлений в Нижнесергинском городском поселении на 2020-2027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</si>
  <si>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2018 - 2027 годы"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</si>
  <si>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2027 года"</t>
  </si>
  <si>
    <t>850</t>
  </si>
  <si>
    <t>Уплата  налогов, сборов и иных платежежй</t>
  </si>
  <si>
    <t>0701442Б00</t>
  </si>
  <si>
    <t>Реализация муниципальных программ по энергосбережению и повышению энергетической эффективности</t>
  </si>
  <si>
    <t>Муниципальная программа "Развитие сферы культуры в Нижнесергинском городском поселении в 2016-2027 годах"</t>
  </si>
  <si>
    <t>Подпрограмма "Развитие культуры в Нижнесергинском городском поселении в 2016-2027 годах"</t>
  </si>
  <si>
    <t>Подпрограмма "Развитие библиотечного дела на территории Нижнесергинского городского поселения до 2027 года"</t>
  </si>
  <si>
    <t>Мероприятия в области социальной политики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</si>
  <si>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 публично-правовых компаний)</t>
  </si>
  <si>
    <t>Другие вопросы в области социальной политики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</si>
  <si>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2020 - 2027 годах"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</si>
  <si>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</si>
  <si>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</si>
  <si>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</si>
  <si>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</si>
  <si>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Осуществление государственных полномочий Российской Федерации по первичному воинскому учету </t>
  </si>
  <si>
    <t>Муниципальная программа "Энергосбережение и повышение энергетической эффективности  Нижнесергинского городского поселения до 2027 года"</t>
  </si>
  <si>
    <t>840</t>
  </si>
  <si>
    <t>130F36748S</t>
  </si>
  <si>
    <t>Переселение граждан из аварийного жилищного фонда (софинансирование за счет средств местного бюджета)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</si>
  <si>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</si>
  <si>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Приложение 4</t>
  </si>
  <si>
    <t>Код главного распорядителя бюджетных средств</t>
  </si>
  <si>
    <t>2023 год</t>
  </si>
  <si>
    <t>Ведомственная структура расходов бюджета Нижнесергинского городского поселения на 2024 год и плановый период 2025 и 2026 годов</t>
  </si>
  <si>
    <t>Дума Нижнесергинского городского поселения</t>
  </si>
  <si>
    <t>Администрация Нижнесергинского городского поселения</t>
  </si>
  <si>
    <t>от 22.01.2024 г. № 65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</si>
</sst>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[$-FC19]d\ mmmm\ yyyy\ &quot;г.&quot;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4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74" fontId="10" fillId="0" borderId="10" xfId="0" applyNumberFormat="1" applyFont="1" applyFill="1" applyBorder="1" applyAlignment="1">
      <alignment horizontal="center"/>
    </xf>
    <xf numFmtId="174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4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0" fillId="0" borderId="11" xfId="0" applyNumberFormat="1" applyFont="1" applyFill="1" applyBorder="1" applyAlignment="1">
      <alignment horizontal="left" wrapText="1"/>
    </xf>
    <xf numFmtId="0" fontId="12" fillId="0" borderId="0" xfId="0" applyFont="1" applyFill="1" applyAlignment="1">
      <alignment/>
    </xf>
    <xf numFmtId="174" fontId="1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4" fontId="0" fillId="0" borderId="0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4" fillId="0" borderId="12" xfId="0" applyFont="1" applyFill="1" applyBorder="1" applyAlignment="1">
      <alignment wrapText="1"/>
    </xf>
    <xf numFmtId="0" fontId="10" fillId="0" borderId="12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12" xfId="0" applyNumberFormat="1" applyFont="1" applyFill="1" applyBorder="1" applyAlignment="1">
      <alignment horizontal="left" wrapText="1"/>
    </xf>
    <xf numFmtId="0" fontId="4" fillId="0" borderId="12" xfId="0" applyFont="1" applyBorder="1" applyAlignment="1">
      <alignment/>
    </xf>
    <xf numFmtId="0" fontId="10" fillId="0" borderId="12" xfId="0" applyNumberFormat="1" applyFont="1" applyFill="1" applyBorder="1" applyAlignment="1">
      <alignment horizontal="left" wrapText="1"/>
    </xf>
    <xf numFmtId="0" fontId="4" fillId="0" borderId="12" xfId="0" applyFont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/>
    </xf>
    <xf numFmtId="0" fontId="10" fillId="0" borderId="12" xfId="0" applyFont="1" applyFill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 wrapText="1"/>
    </xf>
    <xf numFmtId="0" fontId="0" fillId="0" borderId="12" xfId="0" applyBorder="1" applyAlignment="1">
      <alignment/>
    </xf>
    <xf numFmtId="0" fontId="10" fillId="0" borderId="12" xfId="0" applyNumberFormat="1" applyFont="1" applyFill="1" applyBorder="1" applyAlignment="1">
      <alignment horizontal="center" wrapText="1"/>
    </xf>
    <xf numFmtId="0" fontId="10" fillId="0" borderId="13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0" fillId="0" borderId="15" xfId="0" applyNumberFormat="1" applyFont="1" applyFill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 wrapText="1"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6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10" fillId="0" borderId="16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6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16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4" fillId="0" borderId="15" xfId="0" applyNumberFormat="1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10" fillId="0" borderId="16" xfId="0" applyNumberFormat="1" applyFont="1" applyFill="1" applyBorder="1" applyAlignment="1">
      <alignment horizontal="left" wrapText="1"/>
    </xf>
    <xf numFmtId="0" fontId="10" fillId="0" borderId="12" xfId="0" applyNumberFormat="1" applyFont="1" applyFill="1" applyBorder="1" applyAlignment="1">
      <alignment horizontal="left" wrapText="1"/>
    </xf>
    <xf numFmtId="0" fontId="4" fillId="0" borderId="16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10" fillId="0" borderId="16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0" fillId="0" borderId="10" xfId="0" applyNumberFormat="1" applyFont="1" applyFill="1" applyBorder="1" applyAlignment="1">
      <alignment horizontal="left" wrapText="1"/>
    </xf>
    <xf numFmtId="0" fontId="0" fillId="0" borderId="10" xfId="0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0" fillId="0" borderId="10" xfId="0" applyFont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0" xfId="0" applyNumberFormat="1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253"/>
  <sheetViews>
    <sheetView tabSelected="1" view="pageBreakPreview" zoomScale="75" zoomScaleSheetLayoutView="75" workbookViewId="0" topLeftCell="A1">
      <selection activeCell="K5" sqref="K5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9.75390625" style="10" customWidth="1"/>
    <col min="8" max="8" width="11.875" style="10" customWidth="1"/>
    <col min="9" max="9" width="20.875" style="10" customWidth="1"/>
    <col min="10" max="10" width="8.375" style="10" customWidth="1"/>
    <col min="11" max="11" width="13.375" style="10" customWidth="1"/>
    <col min="12" max="12" width="0.6171875" style="0" hidden="1" customWidth="1"/>
    <col min="13" max="13" width="9.125" style="0" hidden="1" customWidth="1"/>
    <col min="14" max="14" width="13.75390625" style="0" customWidth="1"/>
    <col min="15" max="15" width="13.125" style="27" customWidth="1"/>
    <col min="16" max="16" width="10.625" style="28" bestFit="1" customWidth="1"/>
    <col min="17" max="17" width="9.875" style="28" bestFit="1" customWidth="1"/>
    <col min="18" max="18" width="10.625" style="0" bestFit="1" customWidth="1"/>
  </cols>
  <sheetData>
    <row r="1" spans="4:15" ht="12.75">
      <c r="D1" s="7"/>
      <c r="E1" s="7"/>
      <c r="F1" s="7"/>
      <c r="G1" s="7"/>
      <c r="H1" s="7"/>
      <c r="J1" s="7"/>
      <c r="K1" s="1" t="s">
        <v>195</v>
      </c>
      <c r="O1" s="28"/>
    </row>
    <row r="2" spans="4:15" ht="12.75">
      <c r="D2" s="7"/>
      <c r="E2" s="7"/>
      <c r="F2" s="7"/>
      <c r="G2" s="7"/>
      <c r="H2" s="7"/>
      <c r="J2" s="7"/>
      <c r="K2" s="7" t="s">
        <v>48</v>
      </c>
      <c r="O2" s="28"/>
    </row>
    <row r="3" spans="4:15" ht="12.75">
      <c r="D3" s="7"/>
      <c r="E3" s="7"/>
      <c r="F3" s="7"/>
      <c r="G3" s="7"/>
      <c r="H3" s="7"/>
      <c r="J3" s="7"/>
      <c r="K3" s="7" t="s">
        <v>49</v>
      </c>
      <c r="O3" s="28"/>
    </row>
    <row r="4" spans="4:15" ht="12.75">
      <c r="D4" s="7"/>
      <c r="E4" s="7"/>
      <c r="F4" s="7"/>
      <c r="G4" s="7"/>
      <c r="H4" s="7"/>
      <c r="J4" s="7"/>
      <c r="K4" s="7" t="s">
        <v>46</v>
      </c>
      <c r="O4" s="28"/>
    </row>
    <row r="5" spans="4:15" ht="12.75">
      <c r="D5" s="7"/>
      <c r="E5" s="7"/>
      <c r="F5" s="7"/>
      <c r="G5" s="7"/>
      <c r="H5" s="7"/>
      <c r="J5" s="7"/>
      <c r="K5" s="1" t="s">
        <v>201</v>
      </c>
      <c r="O5" s="28"/>
    </row>
    <row r="6" spans="4:15" ht="12.75">
      <c r="D6" s="7"/>
      <c r="E6" s="7"/>
      <c r="F6" s="7"/>
      <c r="G6" s="7"/>
      <c r="H6" s="7"/>
      <c r="I6" s="7"/>
      <c r="J6" s="7"/>
      <c r="K6" s="7"/>
      <c r="O6" s="28"/>
    </row>
    <row r="7" spans="1:15" ht="28.5" customHeight="1">
      <c r="A7" s="134" t="s">
        <v>198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</row>
    <row r="8" spans="1:15" ht="16.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O8" s="28"/>
    </row>
    <row r="9" spans="1:15" ht="13.5" customHeight="1">
      <c r="A9" s="136" t="s">
        <v>89</v>
      </c>
      <c r="B9" s="27"/>
      <c r="C9" s="27"/>
      <c r="D9" s="140" t="s">
        <v>68</v>
      </c>
      <c r="E9" s="130"/>
      <c r="F9" s="130"/>
      <c r="G9" s="70" t="s">
        <v>196</v>
      </c>
      <c r="H9" s="129" t="s">
        <v>69</v>
      </c>
      <c r="I9" s="129" t="s">
        <v>70</v>
      </c>
      <c r="J9" s="129" t="s">
        <v>0</v>
      </c>
      <c r="K9" s="139" t="s">
        <v>84</v>
      </c>
      <c r="L9" s="136"/>
      <c r="M9" s="136"/>
      <c r="N9" s="136"/>
      <c r="O9" s="136"/>
    </row>
    <row r="10" spans="1:16" ht="156.75" customHeight="1">
      <c r="A10" s="130"/>
      <c r="B10" s="33"/>
      <c r="C10" s="33"/>
      <c r="D10" s="130"/>
      <c r="E10" s="130"/>
      <c r="F10" s="130"/>
      <c r="G10" s="71"/>
      <c r="H10" s="130"/>
      <c r="I10" s="130"/>
      <c r="J10" s="130"/>
      <c r="K10" s="34" t="s">
        <v>197</v>
      </c>
      <c r="N10" s="34" t="s">
        <v>131</v>
      </c>
      <c r="O10" s="34" t="s">
        <v>144</v>
      </c>
      <c r="P10" s="16"/>
    </row>
    <row r="11" spans="1:16" ht="13.5" customHeight="1">
      <c r="A11" s="12">
        <v>1</v>
      </c>
      <c r="B11" s="13"/>
      <c r="C11" s="13"/>
      <c r="D11" s="106">
        <v>2</v>
      </c>
      <c r="E11" s="107"/>
      <c r="F11" s="108"/>
      <c r="G11" s="14">
        <v>3</v>
      </c>
      <c r="H11" s="14">
        <v>4</v>
      </c>
      <c r="I11" s="14">
        <v>5</v>
      </c>
      <c r="J11" s="14">
        <v>6</v>
      </c>
      <c r="K11" s="14">
        <v>7</v>
      </c>
      <c r="M11" s="14">
        <v>7</v>
      </c>
      <c r="N11" s="14">
        <v>8</v>
      </c>
      <c r="O11" s="14">
        <v>9</v>
      </c>
      <c r="P11" s="16"/>
    </row>
    <row r="12" spans="1:17" ht="25.5" customHeight="1">
      <c r="A12" s="12">
        <f aca="true" t="shared" si="0" ref="A12:A25">A11+1</f>
        <v>2</v>
      </c>
      <c r="B12" s="13"/>
      <c r="C12" s="13"/>
      <c r="D12" s="72" t="s">
        <v>199</v>
      </c>
      <c r="E12" s="73"/>
      <c r="F12" s="74"/>
      <c r="G12" s="69">
        <v>912</v>
      </c>
      <c r="H12" s="14"/>
      <c r="I12" s="14"/>
      <c r="J12" s="14"/>
      <c r="K12" s="20">
        <f>K13</f>
        <v>2450</v>
      </c>
      <c r="N12" s="20">
        <f>N13</f>
        <v>2050</v>
      </c>
      <c r="O12" s="20">
        <f>O13</f>
        <v>2050</v>
      </c>
      <c r="P12" s="1"/>
      <c r="Q12"/>
    </row>
    <row r="13" spans="1:17" ht="20.25" customHeight="1">
      <c r="A13" s="12">
        <f t="shared" si="0"/>
        <v>3</v>
      </c>
      <c r="B13" s="13"/>
      <c r="C13" s="13"/>
      <c r="D13" s="72" t="s">
        <v>96</v>
      </c>
      <c r="E13" s="73"/>
      <c r="F13" s="74"/>
      <c r="G13" s="69"/>
      <c r="H13" s="19" t="s">
        <v>1</v>
      </c>
      <c r="I13" s="19" t="s">
        <v>71</v>
      </c>
      <c r="J13" s="19" t="s">
        <v>2</v>
      </c>
      <c r="K13" s="20">
        <f>K14</f>
        <v>2450</v>
      </c>
      <c r="N13" s="20">
        <f>N14</f>
        <v>2050</v>
      </c>
      <c r="O13" s="20">
        <f>O14</f>
        <v>2050</v>
      </c>
      <c r="P13" s="1"/>
      <c r="Q13"/>
    </row>
    <row r="14" spans="1:16" ht="52.5" customHeight="1">
      <c r="A14" s="12">
        <f t="shared" si="0"/>
        <v>4</v>
      </c>
      <c r="D14" s="72" t="s">
        <v>5</v>
      </c>
      <c r="E14" s="94"/>
      <c r="F14" s="95"/>
      <c r="G14" s="50"/>
      <c r="H14" s="23" t="s">
        <v>6</v>
      </c>
      <c r="I14" s="24" t="s">
        <v>71</v>
      </c>
      <c r="J14" s="23" t="s">
        <v>2</v>
      </c>
      <c r="K14" s="17">
        <f>K17</f>
        <v>2450</v>
      </c>
      <c r="N14" s="17">
        <f>N17</f>
        <v>2050</v>
      </c>
      <c r="O14" s="17">
        <f>O17</f>
        <v>2050</v>
      </c>
      <c r="P14" s="16"/>
    </row>
    <row r="15" spans="1:16" ht="20.25" customHeight="1">
      <c r="A15" s="12">
        <f t="shared" si="0"/>
        <v>5</v>
      </c>
      <c r="D15" s="75" t="s">
        <v>59</v>
      </c>
      <c r="E15" s="80"/>
      <c r="F15" s="81"/>
      <c r="G15" s="43"/>
      <c r="H15" s="3" t="s">
        <v>6</v>
      </c>
      <c r="I15" s="3">
        <v>7000000000</v>
      </c>
      <c r="J15" s="3" t="s">
        <v>2</v>
      </c>
      <c r="K15" s="11">
        <f>K17</f>
        <v>2450</v>
      </c>
      <c r="N15" s="11">
        <f>N17</f>
        <v>2050</v>
      </c>
      <c r="O15" s="11">
        <f>O17</f>
        <v>2050</v>
      </c>
      <c r="P15" s="16"/>
    </row>
    <row r="16" spans="1:16" ht="20.25" customHeight="1">
      <c r="A16" s="12">
        <f t="shared" si="0"/>
        <v>6</v>
      </c>
      <c r="D16" s="75" t="s">
        <v>124</v>
      </c>
      <c r="E16" s="80"/>
      <c r="F16" s="81"/>
      <c r="G16" s="43"/>
      <c r="H16" s="3" t="s">
        <v>6</v>
      </c>
      <c r="I16" s="3">
        <v>7001000000</v>
      </c>
      <c r="J16" s="3" t="s">
        <v>2</v>
      </c>
      <c r="K16" s="11">
        <f>K15</f>
        <v>2450</v>
      </c>
      <c r="N16" s="11">
        <f>N15</f>
        <v>2050</v>
      </c>
      <c r="O16" s="11">
        <f>O15</f>
        <v>2050</v>
      </c>
      <c r="P16" s="16"/>
    </row>
    <row r="17" spans="1:16" ht="15">
      <c r="A17" s="12">
        <f t="shared" si="0"/>
        <v>7</v>
      </c>
      <c r="D17" s="75" t="s">
        <v>85</v>
      </c>
      <c r="E17" s="88"/>
      <c r="F17" s="89"/>
      <c r="G17" s="47"/>
      <c r="H17" s="3" t="s">
        <v>6</v>
      </c>
      <c r="I17" s="3">
        <v>7001001002</v>
      </c>
      <c r="J17" s="3" t="s">
        <v>2</v>
      </c>
      <c r="K17" s="11">
        <f>K18+K19+K20</f>
        <v>2450</v>
      </c>
      <c r="N17" s="11">
        <f>N18+N19+N20</f>
        <v>2050</v>
      </c>
      <c r="O17" s="11">
        <f>O18+O19+O20</f>
        <v>2050</v>
      </c>
      <c r="P17" s="16"/>
    </row>
    <row r="18" spans="1:16" ht="15">
      <c r="A18" s="12">
        <f t="shared" si="0"/>
        <v>8</v>
      </c>
      <c r="D18" s="75" t="s">
        <v>105</v>
      </c>
      <c r="E18" s="80"/>
      <c r="F18" s="81"/>
      <c r="G18" s="43"/>
      <c r="H18" s="3" t="s">
        <v>6</v>
      </c>
      <c r="I18" s="3">
        <v>7001001002</v>
      </c>
      <c r="J18" s="3">
        <v>120</v>
      </c>
      <c r="K18" s="11">
        <v>2000</v>
      </c>
      <c r="L18">
        <v>412.2</v>
      </c>
      <c r="N18" s="11">
        <v>1600</v>
      </c>
      <c r="O18" s="11">
        <v>1600</v>
      </c>
      <c r="P18" s="16"/>
    </row>
    <row r="19" spans="1:16" ht="32.25" customHeight="1">
      <c r="A19" s="12">
        <f t="shared" si="0"/>
        <v>9</v>
      </c>
      <c r="D19" s="75" t="s">
        <v>106</v>
      </c>
      <c r="E19" s="80"/>
      <c r="F19" s="81"/>
      <c r="G19" s="43"/>
      <c r="H19" s="3" t="s">
        <v>6</v>
      </c>
      <c r="I19" s="3">
        <v>7001001002</v>
      </c>
      <c r="J19" s="3">
        <v>240</v>
      </c>
      <c r="K19" s="11">
        <v>449</v>
      </c>
      <c r="N19" s="11">
        <v>449</v>
      </c>
      <c r="O19" s="11">
        <v>449</v>
      </c>
      <c r="P19" s="37"/>
    </row>
    <row r="20" spans="1:16" ht="22.5" customHeight="1">
      <c r="A20" s="12">
        <f t="shared" si="0"/>
        <v>10</v>
      </c>
      <c r="D20" s="75" t="s">
        <v>55</v>
      </c>
      <c r="E20" s="80"/>
      <c r="F20" s="81"/>
      <c r="G20" s="43"/>
      <c r="H20" s="3" t="s">
        <v>6</v>
      </c>
      <c r="I20" s="3">
        <v>7001001002</v>
      </c>
      <c r="J20" s="3">
        <v>850</v>
      </c>
      <c r="K20" s="11">
        <v>1</v>
      </c>
      <c r="N20" s="11">
        <v>1</v>
      </c>
      <c r="O20" s="11">
        <v>1</v>
      </c>
      <c r="P20" s="16"/>
    </row>
    <row r="21" spans="1:17" ht="21.75" customHeight="1">
      <c r="A21" s="12">
        <f t="shared" si="0"/>
        <v>11</v>
      </c>
      <c r="B21" s="13"/>
      <c r="C21" s="13"/>
      <c r="D21" s="72" t="s">
        <v>200</v>
      </c>
      <c r="E21" s="73"/>
      <c r="F21" s="74"/>
      <c r="G21" s="69">
        <v>920</v>
      </c>
      <c r="H21" s="14"/>
      <c r="I21" s="14"/>
      <c r="J21" s="14"/>
      <c r="K21" s="20">
        <f>K22+K63+K70+K86+K113+K154+K160+K169+K189+K200</f>
        <v>331592.89999999997</v>
      </c>
      <c r="N21" s="20">
        <f>N22+N63+N70+N86+N113+N154+N160+N169+N189+N200</f>
        <v>237391.80000000002</v>
      </c>
      <c r="O21" s="20">
        <f>O22+O63+O70+O86+O113+O154+O160+O169+O189+O200</f>
        <v>128001.2</v>
      </c>
      <c r="P21" s="1"/>
      <c r="Q21"/>
    </row>
    <row r="22" spans="1:18" s="2" customFormat="1" ht="18">
      <c r="A22" s="12">
        <f t="shared" si="0"/>
        <v>12</v>
      </c>
      <c r="D22" s="72" t="s">
        <v>96</v>
      </c>
      <c r="E22" s="84"/>
      <c r="F22" s="85"/>
      <c r="G22" s="45"/>
      <c r="H22" s="19" t="s">
        <v>1</v>
      </c>
      <c r="I22" s="19" t="s">
        <v>71</v>
      </c>
      <c r="J22" s="19" t="s">
        <v>2</v>
      </c>
      <c r="K22" s="20">
        <f>K23+K28+K35+K40+K45</f>
        <v>27897.2</v>
      </c>
      <c r="N22" s="20">
        <f>N23+N28+N35+N40+N45</f>
        <v>26497.3</v>
      </c>
      <c r="O22" s="20">
        <f>O23+O28+O35+O40+O45</f>
        <v>26535.7</v>
      </c>
      <c r="P22" s="29"/>
      <c r="Q22" s="29"/>
      <c r="R22" s="35"/>
    </row>
    <row r="23" spans="1:16" ht="36" customHeight="1">
      <c r="A23" s="12">
        <f t="shared" si="0"/>
        <v>13</v>
      </c>
      <c r="D23" s="72" t="s">
        <v>3</v>
      </c>
      <c r="E23" s="94"/>
      <c r="F23" s="95"/>
      <c r="G23" s="50"/>
      <c r="H23" s="23" t="s">
        <v>4</v>
      </c>
      <c r="I23" s="24" t="s">
        <v>71</v>
      </c>
      <c r="J23" s="23" t="s">
        <v>2</v>
      </c>
      <c r="K23" s="17">
        <f>K24</f>
        <v>2701</v>
      </c>
      <c r="N23" s="17">
        <f>N26</f>
        <v>2701</v>
      </c>
      <c r="O23" s="17">
        <f>O26</f>
        <v>2701</v>
      </c>
      <c r="P23" s="16"/>
    </row>
    <row r="24" spans="1:16" ht="17.25" customHeight="1">
      <c r="A24" s="12">
        <f t="shared" si="0"/>
        <v>14</v>
      </c>
      <c r="D24" s="75" t="s">
        <v>59</v>
      </c>
      <c r="E24" s="80"/>
      <c r="F24" s="81"/>
      <c r="G24" s="43"/>
      <c r="H24" s="3" t="s">
        <v>4</v>
      </c>
      <c r="I24" s="3">
        <v>7000000000</v>
      </c>
      <c r="J24" s="3" t="s">
        <v>2</v>
      </c>
      <c r="K24" s="11">
        <f>K25</f>
        <v>2701</v>
      </c>
      <c r="N24" s="11">
        <f>N26</f>
        <v>2701</v>
      </c>
      <c r="O24" s="11">
        <f>O26</f>
        <v>2701</v>
      </c>
      <c r="P24" s="16"/>
    </row>
    <row r="25" spans="1:16" ht="17.25" customHeight="1">
      <c r="A25" s="12">
        <f t="shared" si="0"/>
        <v>15</v>
      </c>
      <c r="D25" s="75" t="s">
        <v>124</v>
      </c>
      <c r="E25" s="80"/>
      <c r="F25" s="81"/>
      <c r="G25" s="43"/>
      <c r="H25" s="3" t="s">
        <v>4</v>
      </c>
      <c r="I25" s="3">
        <v>7001000000</v>
      </c>
      <c r="J25" s="3" t="s">
        <v>2</v>
      </c>
      <c r="K25" s="11">
        <f>K26</f>
        <v>2701</v>
      </c>
      <c r="N25" s="11">
        <f>N24</f>
        <v>2701</v>
      </c>
      <c r="O25" s="11">
        <f>O24</f>
        <v>2701</v>
      </c>
      <c r="P25" s="16"/>
    </row>
    <row r="26" spans="1:16" ht="18.75" customHeight="1">
      <c r="A26" s="12">
        <f aca="true" t="shared" si="1" ref="A26:A91">A25+1</f>
        <v>16</v>
      </c>
      <c r="D26" s="75" t="s">
        <v>115</v>
      </c>
      <c r="E26" s="88"/>
      <c r="F26" s="89"/>
      <c r="G26" s="47"/>
      <c r="H26" s="3" t="s">
        <v>4</v>
      </c>
      <c r="I26" s="3">
        <v>7001001001</v>
      </c>
      <c r="J26" s="3" t="s">
        <v>2</v>
      </c>
      <c r="K26" s="11">
        <f>+K27</f>
        <v>2701</v>
      </c>
      <c r="N26" s="11">
        <f>+N27</f>
        <v>2701</v>
      </c>
      <c r="O26" s="11">
        <f>+O27</f>
        <v>2701</v>
      </c>
      <c r="P26" s="16"/>
    </row>
    <row r="27" spans="1:16" ht="15">
      <c r="A27" s="12">
        <f t="shared" si="1"/>
        <v>17</v>
      </c>
      <c r="D27" s="75" t="s">
        <v>105</v>
      </c>
      <c r="E27" s="80"/>
      <c r="F27" s="81"/>
      <c r="G27" s="43"/>
      <c r="H27" s="3" t="s">
        <v>4</v>
      </c>
      <c r="I27" s="3">
        <v>7001001001</v>
      </c>
      <c r="J27" s="3">
        <v>120</v>
      </c>
      <c r="K27" s="11">
        <v>2701</v>
      </c>
      <c r="N27" s="11">
        <v>2701</v>
      </c>
      <c r="O27" s="11">
        <v>2701</v>
      </c>
      <c r="P27" s="16"/>
    </row>
    <row r="28" spans="1:17" s="1" customFormat="1" ht="54" customHeight="1">
      <c r="A28" s="12">
        <f t="shared" si="1"/>
        <v>18</v>
      </c>
      <c r="D28" s="72" t="s">
        <v>7</v>
      </c>
      <c r="E28" s="94"/>
      <c r="F28" s="95"/>
      <c r="G28" s="50"/>
      <c r="H28" s="23" t="s">
        <v>8</v>
      </c>
      <c r="I28" s="24" t="s">
        <v>71</v>
      </c>
      <c r="J28" s="23" t="s">
        <v>2</v>
      </c>
      <c r="K28" s="17">
        <f>K29</f>
        <v>23349</v>
      </c>
      <c r="N28" s="17">
        <f>N29</f>
        <v>22249</v>
      </c>
      <c r="O28" s="17">
        <f>O29</f>
        <v>22249</v>
      </c>
      <c r="P28" s="16"/>
      <c r="Q28" s="16"/>
    </row>
    <row r="29" spans="1:17" s="1" customFormat="1" ht="22.5" customHeight="1">
      <c r="A29" s="12">
        <f t="shared" si="1"/>
        <v>19</v>
      </c>
      <c r="D29" s="75" t="s">
        <v>59</v>
      </c>
      <c r="E29" s="80"/>
      <c r="F29" s="81"/>
      <c r="G29" s="43"/>
      <c r="H29" s="3" t="s">
        <v>8</v>
      </c>
      <c r="I29" s="3">
        <v>7000000000</v>
      </c>
      <c r="J29" s="3" t="s">
        <v>2</v>
      </c>
      <c r="K29" s="11">
        <f>K30</f>
        <v>23349</v>
      </c>
      <c r="N29" s="11">
        <f>N31</f>
        <v>22249</v>
      </c>
      <c r="O29" s="11">
        <f>O31</f>
        <v>22249</v>
      </c>
      <c r="P29" s="16"/>
      <c r="Q29" s="16"/>
    </row>
    <row r="30" spans="1:17" s="1" customFormat="1" ht="22.5" customHeight="1">
      <c r="A30" s="12">
        <f t="shared" si="1"/>
        <v>20</v>
      </c>
      <c r="D30" s="75" t="s">
        <v>124</v>
      </c>
      <c r="E30" s="80"/>
      <c r="F30" s="81"/>
      <c r="G30" s="43"/>
      <c r="H30" s="3" t="s">
        <v>8</v>
      </c>
      <c r="I30" s="3">
        <v>7001000000</v>
      </c>
      <c r="J30" s="3" t="s">
        <v>2</v>
      </c>
      <c r="K30" s="11">
        <f>K31</f>
        <v>23349</v>
      </c>
      <c r="N30" s="11">
        <f>N29</f>
        <v>22249</v>
      </c>
      <c r="O30" s="11">
        <f>O29</f>
        <v>22249</v>
      </c>
      <c r="P30" s="16"/>
      <c r="Q30" s="16"/>
    </row>
    <row r="31" spans="1:17" s="1" customFormat="1" ht="15" customHeight="1">
      <c r="A31" s="12">
        <f t="shared" si="1"/>
        <v>21</v>
      </c>
      <c r="D31" s="75" t="s">
        <v>85</v>
      </c>
      <c r="E31" s="88"/>
      <c r="F31" s="89"/>
      <c r="G31" s="47"/>
      <c r="H31" s="3" t="s">
        <v>8</v>
      </c>
      <c r="I31" s="3">
        <v>7001001002</v>
      </c>
      <c r="J31" s="3" t="s">
        <v>2</v>
      </c>
      <c r="K31" s="11">
        <f>K32+K33+K34</f>
        <v>23349</v>
      </c>
      <c r="N31" s="11">
        <f>N32+N33+N34</f>
        <v>22249</v>
      </c>
      <c r="O31" s="11">
        <f>O32+O33+O34</f>
        <v>22249</v>
      </c>
      <c r="P31" s="16"/>
      <c r="Q31" s="16"/>
    </row>
    <row r="32" spans="1:17" s="1" customFormat="1" ht="29.25" customHeight="1">
      <c r="A32" s="12">
        <f t="shared" si="1"/>
        <v>22</v>
      </c>
      <c r="D32" s="75" t="s">
        <v>105</v>
      </c>
      <c r="E32" s="80"/>
      <c r="F32" s="81"/>
      <c r="G32" s="43"/>
      <c r="H32" s="3" t="s">
        <v>8</v>
      </c>
      <c r="I32" s="3">
        <v>7001001002</v>
      </c>
      <c r="J32" s="3">
        <v>120</v>
      </c>
      <c r="K32" s="11">
        <v>20101</v>
      </c>
      <c r="N32" s="11">
        <v>20101</v>
      </c>
      <c r="O32" s="11">
        <v>20101</v>
      </c>
      <c r="P32" s="37"/>
      <c r="Q32" s="16"/>
    </row>
    <row r="33" spans="1:17" s="1" customFormat="1" ht="28.5" customHeight="1">
      <c r="A33" s="12">
        <f t="shared" si="1"/>
        <v>23</v>
      </c>
      <c r="D33" s="75" t="s">
        <v>106</v>
      </c>
      <c r="E33" s="80"/>
      <c r="F33" s="81"/>
      <c r="G33" s="43"/>
      <c r="H33" s="3" t="s">
        <v>8</v>
      </c>
      <c r="I33" s="3">
        <v>7001001002</v>
      </c>
      <c r="J33" s="3">
        <v>240</v>
      </c>
      <c r="K33" s="11">
        <v>3244</v>
      </c>
      <c r="N33" s="11">
        <v>2144</v>
      </c>
      <c r="O33" s="11">
        <v>2144</v>
      </c>
      <c r="P33" s="16"/>
      <c r="Q33" s="16"/>
    </row>
    <row r="34" spans="1:17" s="1" customFormat="1" ht="15">
      <c r="A34" s="12">
        <f t="shared" si="1"/>
        <v>24</v>
      </c>
      <c r="D34" s="75" t="s">
        <v>55</v>
      </c>
      <c r="E34" s="80"/>
      <c r="F34" s="81"/>
      <c r="G34" s="43"/>
      <c r="H34" s="3" t="s">
        <v>8</v>
      </c>
      <c r="I34" s="3">
        <v>7001001002</v>
      </c>
      <c r="J34" s="3">
        <v>850</v>
      </c>
      <c r="K34" s="11">
        <v>4</v>
      </c>
      <c r="N34" s="11">
        <v>4</v>
      </c>
      <c r="O34" s="11">
        <v>4</v>
      </c>
      <c r="P34" s="16"/>
      <c r="Q34" s="16"/>
    </row>
    <row r="35" spans="1:17" s="1" customFormat="1" ht="15.75">
      <c r="A35" s="12">
        <f t="shared" si="1"/>
        <v>25</v>
      </c>
      <c r="D35" s="72" t="s">
        <v>118</v>
      </c>
      <c r="E35" s="109"/>
      <c r="F35" s="110"/>
      <c r="G35" s="56"/>
      <c r="H35" s="24" t="s">
        <v>119</v>
      </c>
      <c r="I35" s="24" t="s">
        <v>71</v>
      </c>
      <c r="J35" s="24" t="s">
        <v>2</v>
      </c>
      <c r="K35" s="17">
        <f>K36</f>
        <v>2.5</v>
      </c>
      <c r="N35" s="17">
        <f>N36</f>
        <v>2.6</v>
      </c>
      <c r="O35" s="17">
        <f>O36</f>
        <v>41</v>
      </c>
      <c r="P35" s="16"/>
      <c r="Q35" s="16"/>
    </row>
    <row r="36" spans="1:17" s="1" customFormat="1" ht="15">
      <c r="A36" s="12">
        <f t="shared" si="1"/>
        <v>26</v>
      </c>
      <c r="D36" s="75" t="s">
        <v>59</v>
      </c>
      <c r="E36" s="96"/>
      <c r="F36" s="97"/>
      <c r="G36" s="51"/>
      <c r="H36" s="5" t="s">
        <v>119</v>
      </c>
      <c r="I36" s="3">
        <v>7000000000</v>
      </c>
      <c r="J36" s="5" t="s">
        <v>2</v>
      </c>
      <c r="K36" s="11">
        <f>K38</f>
        <v>2.5</v>
      </c>
      <c r="N36" s="11">
        <f>N38</f>
        <v>2.6</v>
      </c>
      <c r="O36" s="11">
        <f>O38</f>
        <v>41</v>
      </c>
      <c r="P36" s="16"/>
      <c r="Q36" s="16"/>
    </row>
    <row r="37" spans="1:17" s="1" customFormat="1" ht="24" customHeight="1">
      <c r="A37" s="12">
        <f t="shared" si="1"/>
        <v>27</v>
      </c>
      <c r="D37" s="75" t="s">
        <v>124</v>
      </c>
      <c r="E37" s="80"/>
      <c r="F37" s="81"/>
      <c r="G37" s="43"/>
      <c r="H37" s="5" t="s">
        <v>119</v>
      </c>
      <c r="I37" s="3">
        <v>7001000000</v>
      </c>
      <c r="J37" s="5" t="s">
        <v>2</v>
      </c>
      <c r="K37" s="11">
        <f>K36</f>
        <v>2.5</v>
      </c>
      <c r="N37" s="11">
        <f>N36</f>
        <v>2.6</v>
      </c>
      <c r="O37" s="11">
        <f>O36</f>
        <v>41</v>
      </c>
      <c r="P37" s="16"/>
      <c r="Q37" s="16"/>
    </row>
    <row r="38" spans="1:17" s="1" customFormat="1" ht="57.75" customHeight="1">
      <c r="A38" s="12">
        <f t="shared" si="1"/>
        <v>28</v>
      </c>
      <c r="D38" s="75" t="s">
        <v>120</v>
      </c>
      <c r="E38" s="96"/>
      <c r="F38" s="97"/>
      <c r="G38" s="51"/>
      <c r="H38" s="5" t="s">
        <v>119</v>
      </c>
      <c r="I38" s="3">
        <v>7001051200</v>
      </c>
      <c r="J38" s="5" t="s">
        <v>2</v>
      </c>
      <c r="K38" s="11">
        <f>K39</f>
        <v>2.5</v>
      </c>
      <c r="N38" s="11">
        <f>N39</f>
        <v>2.6</v>
      </c>
      <c r="O38" s="11">
        <f>O39</f>
        <v>41</v>
      </c>
      <c r="P38" s="16"/>
      <c r="Q38" s="16"/>
    </row>
    <row r="39" spans="1:17" s="1" customFormat="1" ht="15">
      <c r="A39" s="12">
        <f t="shared" si="1"/>
        <v>29</v>
      </c>
      <c r="D39" s="75" t="s">
        <v>106</v>
      </c>
      <c r="E39" s="96"/>
      <c r="F39" s="97"/>
      <c r="G39" s="51"/>
      <c r="H39" s="5" t="s">
        <v>119</v>
      </c>
      <c r="I39" s="3">
        <v>7001051200</v>
      </c>
      <c r="J39" s="5" t="s">
        <v>52</v>
      </c>
      <c r="K39" s="11">
        <v>2.5</v>
      </c>
      <c r="N39" s="11">
        <v>2.6</v>
      </c>
      <c r="O39" s="11">
        <v>41</v>
      </c>
      <c r="P39" s="16"/>
      <c r="Q39" s="16"/>
    </row>
    <row r="40" spans="1:17" s="1" customFormat="1" ht="15.75">
      <c r="A40" s="12">
        <f t="shared" si="1"/>
        <v>30</v>
      </c>
      <c r="D40" s="72" t="s">
        <v>140</v>
      </c>
      <c r="E40" s="113"/>
      <c r="F40" s="114"/>
      <c r="G40" s="58"/>
      <c r="H40" s="24" t="s">
        <v>141</v>
      </c>
      <c r="I40" s="24" t="s">
        <v>71</v>
      </c>
      <c r="J40" s="24" t="s">
        <v>2</v>
      </c>
      <c r="K40" s="17">
        <f>K41</f>
        <v>10</v>
      </c>
      <c r="L40" s="6"/>
      <c r="M40" s="6"/>
      <c r="N40" s="17">
        <f aca="true" t="shared" si="2" ref="N40:O43">N41</f>
        <v>10</v>
      </c>
      <c r="O40" s="17">
        <f t="shared" si="2"/>
        <v>10</v>
      </c>
      <c r="P40" s="37"/>
      <c r="Q40" s="16"/>
    </row>
    <row r="41" spans="1:17" s="1" customFormat="1" ht="15">
      <c r="A41" s="12">
        <f t="shared" si="1"/>
        <v>31</v>
      </c>
      <c r="D41" s="75" t="s">
        <v>59</v>
      </c>
      <c r="E41" s="96"/>
      <c r="F41" s="97"/>
      <c r="G41" s="51"/>
      <c r="H41" s="5" t="s">
        <v>141</v>
      </c>
      <c r="I41" s="3">
        <v>7000000000</v>
      </c>
      <c r="J41" s="5" t="s">
        <v>2</v>
      </c>
      <c r="K41" s="11">
        <f>K42</f>
        <v>10</v>
      </c>
      <c r="N41" s="11">
        <f t="shared" si="2"/>
        <v>10</v>
      </c>
      <c r="O41" s="11">
        <f t="shared" si="2"/>
        <v>10</v>
      </c>
      <c r="P41" s="37"/>
      <c r="Q41" s="16"/>
    </row>
    <row r="42" spans="1:17" s="1" customFormat="1" ht="27.75" customHeight="1">
      <c r="A42" s="12">
        <f t="shared" si="1"/>
        <v>32</v>
      </c>
      <c r="D42" s="75" t="s">
        <v>124</v>
      </c>
      <c r="E42" s="80"/>
      <c r="F42" s="81"/>
      <c r="G42" s="43"/>
      <c r="H42" s="5" t="s">
        <v>141</v>
      </c>
      <c r="I42" s="3">
        <v>7001000000</v>
      </c>
      <c r="J42" s="5" t="s">
        <v>2</v>
      </c>
      <c r="K42" s="11">
        <f>K43</f>
        <v>10</v>
      </c>
      <c r="N42" s="11">
        <f t="shared" si="2"/>
        <v>10</v>
      </c>
      <c r="O42" s="11">
        <f t="shared" si="2"/>
        <v>10</v>
      </c>
      <c r="P42" s="37"/>
      <c r="Q42" s="16"/>
    </row>
    <row r="43" spans="1:17" s="1" customFormat="1" ht="27.75" customHeight="1">
      <c r="A43" s="12">
        <f t="shared" si="1"/>
        <v>33</v>
      </c>
      <c r="D43" s="75" t="s">
        <v>142</v>
      </c>
      <c r="E43" s="141"/>
      <c r="F43" s="142"/>
      <c r="G43" s="68"/>
      <c r="H43" s="5" t="s">
        <v>141</v>
      </c>
      <c r="I43" s="3">
        <v>7001000066</v>
      </c>
      <c r="J43" s="5" t="s">
        <v>2</v>
      </c>
      <c r="K43" s="11">
        <f>K44</f>
        <v>10</v>
      </c>
      <c r="N43" s="11">
        <f t="shared" si="2"/>
        <v>10</v>
      </c>
      <c r="O43" s="11">
        <f t="shared" si="2"/>
        <v>10</v>
      </c>
      <c r="P43" s="37"/>
      <c r="Q43" s="16"/>
    </row>
    <row r="44" spans="1:17" s="1" customFormat="1" ht="15">
      <c r="A44" s="12">
        <f t="shared" si="1"/>
        <v>34</v>
      </c>
      <c r="D44" s="75" t="s">
        <v>143</v>
      </c>
      <c r="E44" s="90"/>
      <c r="F44" s="91"/>
      <c r="G44" s="48"/>
      <c r="H44" s="5" t="s">
        <v>141</v>
      </c>
      <c r="I44" s="3">
        <v>7001000066</v>
      </c>
      <c r="J44" s="3">
        <v>870</v>
      </c>
      <c r="K44" s="11">
        <v>10</v>
      </c>
      <c r="N44" s="11">
        <v>10</v>
      </c>
      <c r="O44" s="11">
        <v>10</v>
      </c>
      <c r="P44" s="37"/>
      <c r="Q44" s="16"/>
    </row>
    <row r="45" spans="1:17" s="1" customFormat="1" ht="15.75" customHeight="1">
      <c r="A45" s="12">
        <f t="shared" si="1"/>
        <v>35</v>
      </c>
      <c r="D45" s="72" t="s">
        <v>9</v>
      </c>
      <c r="E45" s="111"/>
      <c r="F45" s="112"/>
      <c r="G45" s="57"/>
      <c r="H45" s="24" t="s">
        <v>33</v>
      </c>
      <c r="I45" s="24" t="s">
        <v>71</v>
      </c>
      <c r="J45" s="23" t="s">
        <v>2</v>
      </c>
      <c r="K45" s="17">
        <f>K46+K51</f>
        <v>1834.7</v>
      </c>
      <c r="N45" s="17">
        <f>N46+N51</f>
        <v>1534.7</v>
      </c>
      <c r="O45" s="17">
        <f>O46+O51</f>
        <v>1534.7</v>
      </c>
      <c r="P45" s="36"/>
      <c r="Q45" s="36"/>
    </row>
    <row r="46" spans="1:17" s="1" customFormat="1" ht="49.5" customHeight="1">
      <c r="A46" s="12">
        <f t="shared" si="1"/>
        <v>36</v>
      </c>
      <c r="D46" s="75" t="s">
        <v>168</v>
      </c>
      <c r="E46" s="76"/>
      <c r="F46" s="77"/>
      <c r="G46" s="41"/>
      <c r="H46" s="5" t="s">
        <v>33</v>
      </c>
      <c r="I46" s="5" t="s">
        <v>90</v>
      </c>
      <c r="J46" s="5" t="s">
        <v>2</v>
      </c>
      <c r="K46" s="11">
        <f>K47+K49</f>
        <v>1200</v>
      </c>
      <c r="N46" s="11">
        <f>N47+N49</f>
        <v>1200</v>
      </c>
      <c r="O46" s="11">
        <f>O47+O49</f>
        <v>1200</v>
      </c>
      <c r="P46" s="37"/>
      <c r="Q46" s="37"/>
    </row>
    <row r="47" spans="1:17" s="1" customFormat="1" ht="21.75" customHeight="1">
      <c r="A47" s="12">
        <f t="shared" si="1"/>
        <v>37</v>
      </c>
      <c r="D47" s="75" t="s">
        <v>62</v>
      </c>
      <c r="E47" s="76"/>
      <c r="F47" s="77"/>
      <c r="G47" s="41"/>
      <c r="H47" s="5" t="s">
        <v>33</v>
      </c>
      <c r="I47" s="5" t="s">
        <v>150</v>
      </c>
      <c r="J47" s="5" t="s">
        <v>2</v>
      </c>
      <c r="K47" s="11">
        <f>K48</f>
        <v>130</v>
      </c>
      <c r="N47" s="11">
        <f>N48</f>
        <v>130</v>
      </c>
      <c r="O47" s="11">
        <f>O48</f>
        <v>130</v>
      </c>
      <c r="P47" s="37"/>
      <c r="Q47" s="37"/>
    </row>
    <row r="48" spans="1:17" s="1" customFormat="1" ht="40.5" customHeight="1">
      <c r="A48" s="12">
        <f t="shared" si="1"/>
        <v>38</v>
      </c>
      <c r="D48" s="75" t="s">
        <v>106</v>
      </c>
      <c r="E48" s="76"/>
      <c r="F48" s="77"/>
      <c r="G48" s="41"/>
      <c r="H48" s="5" t="s">
        <v>33</v>
      </c>
      <c r="I48" s="5" t="s">
        <v>150</v>
      </c>
      <c r="J48" s="5" t="s">
        <v>52</v>
      </c>
      <c r="K48" s="11">
        <v>130</v>
      </c>
      <c r="N48" s="11">
        <v>130</v>
      </c>
      <c r="O48" s="11">
        <v>130</v>
      </c>
      <c r="P48" s="37"/>
      <c r="Q48" s="37"/>
    </row>
    <row r="49" spans="1:17" s="1" customFormat="1" ht="18" customHeight="1">
      <c r="A49" s="12">
        <f t="shared" si="1"/>
        <v>39</v>
      </c>
      <c r="D49" s="75" t="s">
        <v>63</v>
      </c>
      <c r="E49" s="76"/>
      <c r="F49" s="77"/>
      <c r="G49" s="41"/>
      <c r="H49" s="5" t="s">
        <v>33</v>
      </c>
      <c r="I49" s="5" t="s">
        <v>151</v>
      </c>
      <c r="J49" s="5" t="s">
        <v>2</v>
      </c>
      <c r="K49" s="11">
        <f>K50</f>
        <v>1070</v>
      </c>
      <c r="N49" s="11">
        <f>N50</f>
        <v>1070</v>
      </c>
      <c r="O49" s="11">
        <f>O50</f>
        <v>1070</v>
      </c>
      <c r="P49" s="37"/>
      <c r="Q49" s="37"/>
    </row>
    <row r="50" spans="1:17" s="1" customFormat="1" ht="33.75" customHeight="1">
      <c r="A50" s="12">
        <f t="shared" si="1"/>
        <v>40</v>
      </c>
      <c r="D50" s="75" t="s">
        <v>106</v>
      </c>
      <c r="E50" s="76"/>
      <c r="F50" s="77"/>
      <c r="G50" s="41"/>
      <c r="H50" s="5" t="s">
        <v>33</v>
      </c>
      <c r="I50" s="5" t="s">
        <v>151</v>
      </c>
      <c r="J50" s="5" t="s">
        <v>52</v>
      </c>
      <c r="K50" s="11">
        <v>1070</v>
      </c>
      <c r="N50" s="11">
        <v>1070</v>
      </c>
      <c r="O50" s="11">
        <v>1070</v>
      </c>
      <c r="P50" s="37"/>
      <c r="Q50" s="37"/>
    </row>
    <row r="51" spans="1:17" s="1" customFormat="1" ht="21" customHeight="1">
      <c r="A51" s="12">
        <f t="shared" si="1"/>
        <v>41</v>
      </c>
      <c r="D51" s="75" t="s">
        <v>59</v>
      </c>
      <c r="E51" s="76"/>
      <c r="F51" s="77"/>
      <c r="G51" s="41"/>
      <c r="H51" s="5" t="s">
        <v>33</v>
      </c>
      <c r="I51" s="3">
        <v>7000000000</v>
      </c>
      <c r="J51" s="3" t="s">
        <v>2</v>
      </c>
      <c r="K51" s="11">
        <f>K52</f>
        <v>634.7</v>
      </c>
      <c r="N51" s="11">
        <f>N53+N59+N61+N57</f>
        <v>334.7</v>
      </c>
      <c r="O51" s="11">
        <f>O53+O59+O61+O57</f>
        <v>334.7</v>
      </c>
      <c r="P51" s="37"/>
      <c r="Q51" s="37"/>
    </row>
    <row r="52" spans="1:17" s="1" customFormat="1" ht="21" customHeight="1">
      <c r="A52" s="12">
        <f t="shared" si="1"/>
        <v>42</v>
      </c>
      <c r="D52" s="75" t="s">
        <v>124</v>
      </c>
      <c r="E52" s="80"/>
      <c r="F52" s="81"/>
      <c r="G52" s="43"/>
      <c r="H52" s="5" t="s">
        <v>33</v>
      </c>
      <c r="I52" s="3">
        <v>7001000000</v>
      </c>
      <c r="J52" s="3" t="s">
        <v>2</v>
      </c>
      <c r="K52" s="11">
        <f>K53+K57+K59+K61</f>
        <v>634.7</v>
      </c>
      <c r="N52" s="11">
        <f>N51</f>
        <v>334.7</v>
      </c>
      <c r="O52" s="11">
        <f>O51</f>
        <v>334.7</v>
      </c>
      <c r="P52" s="37"/>
      <c r="Q52" s="37"/>
    </row>
    <row r="53" spans="1:17" s="1" customFormat="1" ht="27" customHeight="1">
      <c r="A53" s="12">
        <f t="shared" si="1"/>
        <v>43</v>
      </c>
      <c r="D53" s="75" t="s">
        <v>10</v>
      </c>
      <c r="E53" s="88"/>
      <c r="F53" s="89"/>
      <c r="G53" s="47"/>
      <c r="H53" s="5" t="s">
        <v>33</v>
      </c>
      <c r="I53" s="3">
        <v>7001000005</v>
      </c>
      <c r="J53" s="3" t="s">
        <v>2</v>
      </c>
      <c r="K53" s="11">
        <f>K54+K56+K55</f>
        <v>176.5</v>
      </c>
      <c r="N53" s="11">
        <f>N54+N56+N55</f>
        <v>176.5</v>
      </c>
      <c r="O53" s="11">
        <f>O54+O56+O55</f>
        <v>176.5</v>
      </c>
      <c r="P53" s="37"/>
      <c r="Q53" s="37"/>
    </row>
    <row r="54" spans="1:17" s="1" customFormat="1" ht="44.25" customHeight="1">
      <c r="A54" s="12">
        <f t="shared" si="1"/>
        <v>44</v>
      </c>
      <c r="D54" s="75" t="s">
        <v>106</v>
      </c>
      <c r="E54" s="76"/>
      <c r="F54" s="77"/>
      <c r="G54" s="41"/>
      <c r="H54" s="5" t="s">
        <v>33</v>
      </c>
      <c r="I54" s="3">
        <v>7001000005</v>
      </c>
      <c r="J54" s="3">
        <v>240</v>
      </c>
      <c r="K54" s="11">
        <v>146.5</v>
      </c>
      <c r="N54" s="11">
        <v>146.5</v>
      </c>
      <c r="O54" s="11">
        <v>146.5</v>
      </c>
      <c r="P54" s="37"/>
      <c r="Q54" s="37"/>
    </row>
    <row r="55" spans="1:17" s="1" customFormat="1" ht="24" customHeight="1">
      <c r="A55" s="12">
        <f t="shared" si="1"/>
        <v>45</v>
      </c>
      <c r="D55" s="75" t="s">
        <v>169</v>
      </c>
      <c r="E55" s="76"/>
      <c r="F55" s="77"/>
      <c r="G55" s="41"/>
      <c r="H55" s="5" t="s">
        <v>33</v>
      </c>
      <c r="I55" s="3">
        <v>7001000005</v>
      </c>
      <c r="J55" s="3">
        <v>830</v>
      </c>
      <c r="K55" s="11">
        <v>10</v>
      </c>
      <c r="N55" s="11">
        <v>10</v>
      </c>
      <c r="O55" s="11">
        <v>10</v>
      </c>
      <c r="P55" s="37"/>
      <c r="Q55" s="37"/>
    </row>
    <row r="56" spans="1:17" s="1" customFormat="1" ht="17.25" customHeight="1">
      <c r="A56" s="12">
        <f t="shared" si="1"/>
        <v>46</v>
      </c>
      <c r="D56" s="75" t="s">
        <v>55</v>
      </c>
      <c r="E56" s="76"/>
      <c r="F56" s="77"/>
      <c r="G56" s="41"/>
      <c r="H56" s="5" t="s">
        <v>33</v>
      </c>
      <c r="I56" s="3">
        <v>7001000005</v>
      </c>
      <c r="J56" s="3">
        <v>850</v>
      </c>
      <c r="K56" s="11">
        <v>20</v>
      </c>
      <c r="N56" s="11">
        <v>20</v>
      </c>
      <c r="O56" s="11">
        <v>20</v>
      </c>
      <c r="P56" s="37"/>
      <c r="Q56" s="37"/>
    </row>
    <row r="57" spans="1:17" s="1" customFormat="1" ht="17.25" customHeight="1">
      <c r="A57" s="12">
        <f t="shared" si="1"/>
        <v>47</v>
      </c>
      <c r="D57" s="75" t="s">
        <v>116</v>
      </c>
      <c r="E57" s="137"/>
      <c r="F57" s="138"/>
      <c r="G57" s="67"/>
      <c r="H57" s="5" t="s">
        <v>33</v>
      </c>
      <c r="I57" s="3">
        <v>7001000006</v>
      </c>
      <c r="J57" s="3" t="s">
        <v>2</v>
      </c>
      <c r="K57" s="11">
        <f>K58</f>
        <v>8</v>
      </c>
      <c r="N57" s="11">
        <f>N58</f>
        <v>8</v>
      </c>
      <c r="O57" s="11">
        <f>O58</f>
        <v>8</v>
      </c>
      <c r="P57" s="37"/>
      <c r="Q57" s="37"/>
    </row>
    <row r="58" spans="1:17" s="1" customFormat="1" ht="34.5" customHeight="1">
      <c r="A58" s="12">
        <f t="shared" si="1"/>
        <v>48</v>
      </c>
      <c r="D58" s="75" t="s">
        <v>106</v>
      </c>
      <c r="E58" s="76"/>
      <c r="F58" s="77"/>
      <c r="G58" s="41"/>
      <c r="H58" s="5" t="s">
        <v>33</v>
      </c>
      <c r="I58" s="3">
        <v>7001000006</v>
      </c>
      <c r="J58" s="3">
        <v>240</v>
      </c>
      <c r="K58" s="11">
        <v>8</v>
      </c>
      <c r="N58" s="11">
        <v>8</v>
      </c>
      <c r="O58" s="11">
        <v>8</v>
      </c>
      <c r="P58" s="37"/>
      <c r="Q58" s="37"/>
    </row>
    <row r="59" spans="1:17" s="1" customFormat="1" ht="33.75" customHeight="1">
      <c r="A59" s="12">
        <f t="shared" si="1"/>
        <v>49</v>
      </c>
      <c r="D59" s="75" t="s">
        <v>53</v>
      </c>
      <c r="E59" s="76"/>
      <c r="F59" s="77"/>
      <c r="G59" s="41"/>
      <c r="H59" s="5" t="s">
        <v>33</v>
      </c>
      <c r="I59" s="3">
        <v>7001000007</v>
      </c>
      <c r="J59" s="5" t="s">
        <v>2</v>
      </c>
      <c r="K59" s="11">
        <f>K60</f>
        <v>450</v>
      </c>
      <c r="N59" s="11">
        <f>N60</f>
        <v>150</v>
      </c>
      <c r="O59" s="11">
        <f>O60</f>
        <v>150</v>
      </c>
      <c r="P59" s="37"/>
      <c r="Q59" s="37"/>
    </row>
    <row r="60" spans="1:17" s="1" customFormat="1" ht="26.25" customHeight="1">
      <c r="A60" s="12">
        <f t="shared" si="1"/>
        <v>50</v>
      </c>
      <c r="D60" s="75" t="s">
        <v>57</v>
      </c>
      <c r="E60" s="76"/>
      <c r="F60" s="77"/>
      <c r="G60" s="41"/>
      <c r="H60" s="5" t="s">
        <v>33</v>
      </c>
      <c r="I60" s="3">
        <v>7001000007</v>
      </c>
      <c r="J60" s="5" t="s">
        <v>56</v>
      </c>
      <c r="K60" s="11">
        <v>450</v>
      </c>
      <c r="N60" s="11">
        <v>150</v>
      </c>
      <c r="O60" s="11">
        <v>150</v>
      </c>
      <c r="P60" s="37"/>
      <c r="Q60" s="37"/>
    </row>
    <row r="61" spans="1:17" s="1" customFormat="1" ht="62.25" customHeight="1">
      <c r="A61" s="12">
        <f t="shared" si="1"/>
        <v>51</v>
      </c>
      <c r="D61" s="75" t="s">
        <v>93</v>
      </c>
      <c r="E61" s="121"/>
      <c r="F61" s="122"/>
      <c r="G61" s="63"/>
      <c r="H61" s="5" t="s">
        <v>33</v>
      </c>
      <c r="I61" s="3">
        <v>7001041100</v>
      </c>
      <c r="J61" s="5" t="s">
        <v>2</v>
      </c>
      <c r="K61" s="11">
        <f>K62</f>
        <v>0.2</v>
      </c>
      <c r="N61" s="11">
        <f>N62</f>
        <v>0.2</v>
      </c>
      <c r="O61" s="11">
        <f>O62</f>
        <v>0.2</v>
      </c>
      <c r="P61" s="37"/>
      <c r="Q61" s="37"/>
    </row>
    <row r="62" spans="1:17" s="1" customFormat="1" ht="45.75" customHeight="1">
      <c r="A62" s="12">
        <f t="shared" si="1"/>
        <v>52</v>
      </c>
      <c r="D62" s="75" t="s">
        <v>106</v>
      </c>
      <c r="E62" s="76"/>
      <c r="F62" s="77"/>
      <c r="G62" s="41"/>
      <c r="H62" s="5" t="s">
        <v>33</v>
      </c>
      <c r="I62" s="3">
        <v>7001041100</v>
      </c>
      <c r="J62" s="5" t="s">
        <v>52</v>
      </c>
      <c r="K62" s="11">
        <v>0.2</v>
      </c>
      <c r="N62" s="11">
        <v>0.2</v>
      </c>
      <c r="O62" s="11">
        <v>0.2</v>
      </c>
      <c r="P62" s="37"/>
      <c r="Q62" s="37"/>
    </row>
    <row r="63" spans="1:17" s="1" customFormat="1" ht="20.25" customHeight="1">
      <c r="A63" s="12">
        <f t="shared" si="1"/>
        <v>53</v>
      </c>
      <c r="D63" s="72" t="s">
        <v>185</v>
      </c>
      <c r="E63" s="78"/>
      <c r="F63" s="79"/>
      <c r="G63" s="42"/>
      <c r="H63" s="24" t="s">
        <v>186</v>
      </c>
      <c r="I63" s="24" t="s">
        <v>71</v>
      </c>
      <c r="J63" s="24" t="s">
        <v>2</v>
      </c>
      <c r="K63" s="17">
        <f>K64</f>
        <v>806.1</v>
      </c>
      <c r="N63" s="17">
        <f>N64</f>
        <v>885.8</v>
      </c>
      <c r="O63" s="17">
        <f>O64</f>
        <v>966.8</v>
      </c>
      <c r="P63" s="16"/>
      <c r="Q63" s="16"/>
    </row>
    <row r="64" spans="1:17" s="1" customFormat="1" ht="23.25" customHeight="1">
      <c r="A64" s="12">
        <f t="shared" si="1"/>
        <v>54</v>
      </c>
      <c r="D64" s="72" t="s">
        <v>187</v>
      </c>
      <c r="E64" s="78"/>
      <c r="F64" s="79"/>
      <c r="G64" s="42"/>
      <c r="H64" s="24" t="s">
        <v>188</v>
      </c>
      <c r="I64" s="24" t="s">
        <v>71</v>
      </c>
      <c r="J64" s="23" t="s">
        <v>2</v>
      </c>
      <c r="K64" s="17">
        <f>K65</f>
        <v>806.1</v>
      </c>
      <c r="N64" s="17">
        <f>N65</f>
        <v>885.8</v>
      </c>
      <c r="O64" s="17">
        <f>O65</f>
        <v>966.8</v>
      </c>
      <c r="P64" s="16"/>
      <c r="Q64" s="16"/>
    </row>
    <row r="65" spans="1:17" s="1" customFormat="1" ht="18" customHeight="1">
      <c r="A65" s="12">
        <f t="shared" si="1"/>
        <v>55</v>
      </c>
      <c r="D65" s="75" t="s">
        <v>59</v>
      </c>
      <c r="E65" s="76"/>
      <c r="F65" s="77"/>
      <c r="G65" s="41"/>
      <c r="H65" s="5" t="s">
        <v>188</v>
      </c>
      <c r="I65" s="5">
        <v>7000000000</v>
      </c>
      <c r="J65" s="5" t="s">
        <v>2</v>
      </c>
      <c r="K65" s="11">
        <f>K67</f>
        <v>806.1</v>
      </c>
      <c r="N65" s="11">
        <f>N67</f>
        <v>885.8</v>
      </c>
      <c r="O65" s="11">
        <f>O67</f>
        <v>966.8</v>
      </c>
      <c r="P65" s="16"/>
      <c r="Q65" s="16"/>
    </row>
    <row r="66" spans="1:17" s="1" customFormat="1" ht="18" customHeight="1">
      <c r="A66" s="12">
        <f t="shared" si="1"/>
        <v>56</v>
      </c>
      <c r="D66" s="75" t="s">
        <v>124</v>
      </c>
      <c r="E66" s="80"/>
      <c r="F66" s="81"/>
      <c r="G66" s="43"/>
      <c r="H66" s="5" t="s">
        <v>188</v>
      </c>
      <c r="I66" s="3">
        <v>7001000000</v>
      </c>
      <c r="J66" s="5" t="s">
        <v>2</v>
      </c>
      <c r="K66" s="11">
        <f>K65</f>
        <v>806.1</v>
      </c>
      <c r="N66" s="11">
        <f>N65</f>
        <v>885.8</v>
      </c>
      <c r="O66" s="11">
        <f>O65</f>
        <v>966.8</v>
      </c>
      <c r="P66" s="16"/>
      <c r="Q66" s="16"/>
    </row>
    <row r="67" spans="1:17" s="1" customFormat="1" ht="46.5" customHeight="1">
      <c r="A67" s="12">
        <f t="shared" si="1"/>
        <v>57</v>
      </c>
      <c r="D67" s="75" t="s">
        <v>189</v>
      </c>
      <c r="E67" s="76"/>
      <c r="F67" s="77"/>
      <c r="G67" s="41"/>
      <c r="H67" s="5" t="s">
        <v>188</v>
      </c>
      <c r="I67" s="5">
        <v>7001051180</v>
      </c>
      <c r="J67" s="5" t="s">
        <v>2</v>
      </c>
      <c r="K67" s="11">
        <f>K68+K69</f>
        <v>806.1</v>
      </c>
      <c r="N67" s="11">
        <f>N68+N69</f>
        <v>885.8</v>
      </c>
      <c r="O67" s="11">
        <f>O68+O69</f>
        <v>966.8</v>
      </c>
      <c r="P67" s="16"/>
      <c r="Q67" s="16"/>
    </row>
    <row r="68" spans="1:17" s="1" customFormat="1" ht="15" customHeight="1">
      <c r="A68" s="12">
        <f t="shared" si="1"/>
        <v>58</v>
      </c>
      <c r="D68" s="75" t="s">
        <v>105</v>
      </c>
      <c r="E68" s="76"/>
      <c r="F68" s="77"/>
      <c r="G68" s="41"/>
      <c r="H68" s="5" t="s">
        <v>188</v>
      </c>
      <c r="I68" s="5">
        <v>7001051180</v>
      </c>
      <c r="J68" s="5">
        <v>120</v>
      </c>
      <c r="K68" s="11">
        <v>790</v>
      </c>
      <c r="N68" s="11">
        <v>860</v>
      </c>
      <c r="O68" s="11">
        <v>940</v>
      </c>
      <c r="P68" s="16"/>
      <c r="Q68" s="16"/>
    </row>
    <row r="69" spans="1:17" s="1" customFormat="1" ht="32.25" customHeight="1">
      <c r="A69" s="12">
        <f t="shared" si="1"/>
        <v>59</v>
      </c>
      <c r="D69" s="75" t="s">
        <v>106</v>
      </c>
      <c r="E69" s="76"/>
      <c r="F69" s="77"/>
      <c r="G69" s="41"/>
      <c r="H69" s="5" t="s">
        <v>188</v>
      </c>
      <c r="I69" s="5">
        <v>7001051180</v>
      </c>
      <c r="J69" s="5" t="s">
        <v>52</v>
      </c>
      <c r="K69" s="11">
        <v>16.1</v>
      </c>
      <c r="N69" s="11">
        <v>25.8</v>
      </c>
      <c r="O69" s="11">
        <v>26.8</v>
      </c>
      <c r="P69" s="16"/>
      <c r="Q69" s="16"/>
    </row>
    <row r="70" spans="1:17" s="2" customFormat="1" ht="18.75" customHeight="1">
      <c r="A70" s="12">
        <f>A62+1</f>
        <v>53</v>
      </c>
      <c r="D70" s="72" t="s">
        <v>97</v>
      </c>
      <c r="E70" s="115"/>
      <c r="F70" s="116"/>
      <c r="G70" s="61"/>
      <c r="H70" s="24" t="s">
        <v>11</v>
      </c>
      <c r="I70" s="24" t="s">
        <v>71</v>
      </c>
      <c r="J70" s="24" t="s">
        <v>2</v>
      </c>
      <c r="K70" s="17">
        <f>K71+K78</f>
        <v>42743</v>
      </c>
      <c r="N70" s="17">
        <f>N71+N78</f>
        <v>83690</v>
      </c>
      <c r="O70" s="17">
        <f>O71+O78</f>
        <v>970</v>
      </c>
      <c r="P70" s="29"/>
      <c r="Q70" s="29"/>
    </row>
    <row r="71" spans="1:16" ht="39.75" customHeight="1">
      <c r="A71" s="12">
        <f t="shared" si="1"/>
        <v>54</v>
      </c>
      <c r="D71" s="129" t="s">
        <v>117</v>
      </c>
      <c r="E71" s="131"/>
      <c r="F71" s="131"/>
      <c r="G71" s="65"/>
      <c r="H71" s="23" t="s">
        <v>12</v>
      </c>
      <c r="I71" s="24" t="s">
        <v>71</v>
      </c>
      <c r="J71" s="23" t="s">
        <v>2</v>
      </c>
      <c r="K71" s="17">
        <f>K72</f>
        <v>42623</v>
      </c>
      <c r="N71" s="17">
        <f>N72</f>
        <v>83570</v>
      </c>
      <c r="O71" s="17">
        <f>O72</f>
        <v>850</v>
      </c>
      <c r="P71" s="16"/>
    </row>
    <row r="72" spans="1:16" ht="42.75" customHeight="1">
      <c r="A72" s="12">
        <f t="shared" si="1"/>
        <v>55</v>
      </c>
      <c r="D72" s="75" t="s">
        <v>170</v>
      </c>
      <c r="E72" s="76"/>
      <c r="F72" s="77"/>
      <c r="G72" s="41"/>
      <c r="H72" s="5" t="s">
        <v>12</v>
      </c>
      <c r="I72" s="5" t="s">
        <v>78</v>
      </c>
      <c r="J72" s="5" t="s">
        <v>2</v>
      </c>
      <c r="K72" s="11">
        <f>K75+K73</f>
        <v>42623</v>
      </c>
      <c r="N72" s="11">
        <f>N75+N73</f>
        <v>83570</v>
      </c>
      <c r="O72" s="11">
        <f>O75+O73</f>
        <v>850</v>
      </c>
      <c r="P72" s="16"/>
    </row>
    <row r="73" spans="1:16" ht="51" customHeight="1">
      <c r="A73" s="12">
        <f t="shared" si="1"/>
        <v>56</v>
      </c>
      <c r="D73" s="75" t="s">
        <v>136</v>
      </c>
      <c r="E73" s="76"/>
      <c r="F73" s="77"/>
      <c r="G73" s="41"/>
      <c r="H73" s="5" t="s">
        <v>12</v>
      </c>
      <c r="I73" s="5" t="s">
        <v>87</v>
      </c>
      <c r="J73" s="5" t="s">
        <v>2</v>
      </c>
      <c r="K73" s="11">
        <f>K74</f>
        <v>35752</v>
      </c>
      <c r="N73" s="11">
        <f>N74</f>
        <v>83020</v>
      </c>
      <c r="O73" s="11">
        <f>O74</f>
        <v>300</v>
      </c>
      <c r="P73" s="16"/>
    </row>
    <row r="74" spans="1:16" ht="42.75" customHeight="1">
      <c r="A74" s="12">
        <f t="shared" si="1"/>
        <v>57</v>
      </c>
      <c r="D74" s="75" t="s">
        <v>106</v>
      </c>
      <c r="E74" s="76"/>
      <c r="F74" s="77"/>
      <c r="G74" s="41"/>
      <c r="H74" s="5" t="s">
        <v>12</v>
      </c>
      <c r="I74" s="5" t="s">
        <v>87</v>
      </c>
      <c r="J74" s="5" t="s">
        <v>52</v>
      </c>
      <c r="K74" s="11">
        <v>35752</v>
      </c>
      <c r="N74" s="11">
        <v>83020</v>
      </c>
      <c r="O74" s="11">
        <v>300</v>
      </c>
      <c r="P74" s="16"/>
    </row>
    <row r="75" spans="1:16" ht="15">
      <c r="A75" s="12">
        <f t="shared" si="1"/>
        <v>58</v>
      </c>
      <c r="D75" s="75" t="s">
        <v>135</v>
      </c>
      <c r="E75" s="88"/>
      <c r="F75" s="89"/>
      <c r="G75" s="47"/>
      <c r="H75" s="5" t="s">
        <v>12</v>
      </c>
      <c r="I75" s="5" t="s">
        <v>88</v>
      </c>
      <c r="J75" s="5" t="s">
        <v>2</v>
      </c>
      <c r="K75" s="11">
        <f>K76+K77</f>
        <v>6871</v>
      </c>
      <c r="N75" s="11">
        <f>N76+N77</f>
        <v>550</v>
      </c>
      <c r="O75" s="11">
        <f>O76+O77</f>
        <v>550</v>
      </c>
      <c r="P75" s="16"/>
    </row>
    <row r="76" spans="1:18" ht="37.5" customHeight="1">
      <c r="A76" s="12">
        <f t="shared" si="1"/>
        <v>59</v>
      </c>
      <c r="D76" s="75" t="s">
        <v>106</v>
      </c>
      <c r="E76" s="76"/>
      <c r="F76" s="77"/>
      <c r="G76" s="41"/>
      <c r="H76" s="5" t="s">
        <v>12</v>
      </c>
      <c r="I76" s="5" t="s">
        <v>88</v>
      </c>
      <c r="J76" s="5" t="s">
        <v>52</v>
      </c>
      <c r="K76" s="11">
        <v>6651</v>
      </c>
      <c r="N76" s="11">
        <v>330</v>
      </c>
      <c r="O76" s="11">
        <v>330</v>
      </c>
      <c r="P76" s="37"/>
      <c r="Q76" s="37"/>
      <c r="R76" s="37"/>
    </row>
    <row r="77" spans="1:16" ht="26.25" customHeight="1">
      <c r="A77" s="12">
        <f t="shared" si="1"/>
        <v>60</v>
      </c>
      <c r="D77" s="75" t="s">
        <v>57</v>
      </c>
      <c r="E77" s="76"/>
      <c r="F77" s="77"/>
      <c r="G77" s="41"/>
      <c r="H77" s="5" t="s">
        <v>12</v>
      </c>
      <c r="I77" s="5" t="s">
        <v>88</v>
      </c>
      <c r="J77" s="5" t="s">
        <v>56</v>
      </c>
      <c r="K77" s="11">
        <v>220</v>
      </c>
      <c r="N77" s="11">
        <v>220</v>
      </c>
      <c r="O77" s="11">
        <v>220</v>
      </c>
      <c r="P77" s="16"/>
    </row>
    <row r="78" spans="1:16" ht="36" customHeight="1">
      <c r="A78" s="12">
        <f t="shared" si="1"/>
        <v>61</v>
      </c>
      <c r="D78" s="72" t="s">
        <v>72</v>
      </c>
      <c r="E78" s="78"/>
      <c r="F78" s="79"/>
      <c r="G78" s="42"/>
      <c r="H78" s="24" t="s">
        <v>73</v>
      </c>
      <c r="I78" s="24" t="s">
        <v>71</v>
      </c>
      <c r="J78" s="24" t="s">
        <v>2</v>
      </c>
      <c r="K78" s="17">
        <f>K82+K79</f>
        <v>120</v>
      </c>
      <c r="N78" s="17">
        <f>N82+N79</f>
        <v>120</v>
      </c>
      <c r="O78" s="17">
        <f>O82+O79</f>
        <v>120</v>
      </c>
      <c r="P78" s="16"/>
    </row>
    <row r="79" spans="1:16" ht="48.75" customHeight="1">
      <c r="A79" s="12">
        <f t="shared" si="1"/>
        <v>62</v>
      </c>
      <c r="D79" s="75" t="s">
        <v>171</v>
      </c>
      <c r="E79" s="76"/>
      <c r="F79" s="77"/>
      <c r="G79" s="41"/>
      <c r="H79" s="5" t="s">
        <v>73</v>
      </c>
      <c r="I79" s="5" t="s">
        <v>122</v>
      </c>
      <c r="J79" s="5" t="s">
        <v>2</v>
      </c>
      <c r="K79" s="11">
        <f>K80</f>
        <v>40</v>
      </c>
      <c r="N79" s="11">
        <f>N80</f>
        <v>40</v>
      </c>
      <c r="O79" s="11">
        <f>O80</f>
        <v>40</v>
      </c>
      <c r="P79" s="16"/>
    </row>
    <row r="80" spans="1:16" ht="36" customHeight="1">
      <c r="A80" s="12">
        <f t="shared" si="1"/>
        <v>63</v>
      </c>
      <c r="D80" s="75" t="s">
        <v>128</v>
      </c>
      <c r="E80" s="88"/>
      <c r="F80" s="89"/>
      <c r="G80" s="47"/>
      <c r="H80" s="5" t="s">
        <v>73</v>
      </c>
      <c r="I80" s="5" t="s">
        <v>123</v>
      </c>
      <c r="J80" s="5" t="s">
        <v>2</v>
      </c>
      <c r="K80" s="11">
        <f>K81</f>
        <v>40</v>
      </c>
      <c r="N80" s="11">
        <f>N81</f>
        <v>40</v>
      </c>
      <c r="O80" s="11">
        <f>O81</f>
        <v>40</v>
      </c>
      <c r="P80" s="16"/>
    </row>
    <row r="81" spans="1:16" ht="36" customHeight="1">
      <c r="A81" s="12">
        <f t="shared" si="1"/>
        <v>64</v>
      </c>
      <c r="D81" s="75" t="s">
        <v>106</v>
      </c>
      <c r="E81" s="76"/>
      <c r="F81" s="77"/>
      <c r="G81" s="41"/>
      <c r="H81" s="5" t="s">
        <v>73</v>
      </c>
      <c r="I81" s="5" t="s">
        <v>123</v>
      </c>
      <c r="J81" s="5" t="s">
        <v>52</v>
      </c>
      <c r="K81" s="11">
        <v>40</v>
      </c>
      <c r="N81" s="11">
        <v>40</v>
      </c>
      <c r="O81" s="11">
        <v>40</v>
      </c>
      <c r="P81" s="16"/>
    </row>
    <row r="82" spans="1:16" ht="15">
      <c r="A82" s="12">
        <f t="shared" si="1"/>
        <v>65</v>
      </c>
      <c r="D82" s="75" t="s">
        <v>59</v>
      </c>
      <c r="E82" s="76"/>
      <c r="F82" s="77"/>
      <c r="G82" s="41"/>
      <c r="H82" s="5" t="s">
        <v>73</v>
      </c>
      <c r="I82" s="3">
        <v>7000000000</v>
      </c>
      <c r="J82" s="5" t="s">
        <v>2</v>
      </c>
      <c r="K82" s="11">
        <f>K84</f>
        <v>80</v>
      </c>
      <c r="N82" s="11">
        <f>N84</f>
        <v>80</v>
      </c>
      <c r="O82" s="11">
        <f>O84</f>
        <v>80</v>
      </c>
      <c r="P82" s="16"/>
    </row>
    <row r="83" spans="1:16" ht="29.25" customHeight="1">
      <c r="A83" s="12">
        <f t="shared" si="1"/>
        <v>66</v>
      </c>
      <c r="D83" s="75" t="s">
        <v>124</v>
      </c>
      <c r="E83" s="80"/>
      <c r="F83" s="81"/>
      <c r="G83" s="43"/>
      <c r="H83" s="5" t="s">
        <v>73</v>
      </c>
      <c r="I83" s="3">
        <v>7001000000</v>
      </c>
      <c r="J83" s="5" t="s">
        <v>2</v>
      </c>
      <c r="K83" s="11">
        <f>K82</f>
        <v>80</v>
      </c>
      <c r="N83" s="11">
        <f>N82</f>
        <v>80</v>
      </c>
      <c r="O83" s="11">
        <f>O82</f>
        <v>80</v>
      </c>
      <c r="P83" s="16"/>
    </row>
    <row r="84" spans="1:16" ht="36" customHeight="1">
      <c r="A84" s="12">
        <f t="shared" si="1"/>
        <v>67</v>
      </c>
      <c r="D84" s="75" t="s">
        <v>112</v>
      </c>
      <c r="E84" s="76"/>
      <c r="F84" s="77"/>
      <c r="G84" s="41"/>
      <c r="H84" s="5" t="s">
        <v>73</v>
      </c>
      <c r="I84" s="3">
        <v>7001000011</v>
      </c>
      <c r="J84" s="5" t="s">
        <v>2</v>
      </c>
      <c r="K84" s="11">
        <f>K85</f>
        <v>80</v>
      </c>
      <c r="N84" s="11">
        <f>N85</f>
        <v>80</v>
      </c>
      <c r="O84" s="11">
        <f>O85</f>
        <v>80</v>
      </c>
      <c r="P84" s="16"/>
    </row>
    <row r="85" spans="1:16" ht="42" customHeight="1">
      <c r="A85" s="12">
        <f t="shared" si="1"/>
        <v>68</v>
      </c>
      <c r="D85" s="75" t="s">
        <v>106</v>
      </c>
      <c r="E85" s="76"/>
      <c r="F85" s="77"/>
      <c r="G85" s="41"/>
      <c r="H85" s="5" t="s">
        <v>73</v>
      </c>
      <c r="I85" s="3">
        <v>7001000011</v>
      </c>
      <c r="J85" s="5" t="s">
        <v>52</v>
      </c>
      <c r="K85" s="11">
        <v>80</v>
      </c>
      <c r="N85" s="11">
        <v>80</v>
      </c>
      <c r="O85" s="11">
        <v>80</v>
      </c>
      <c r="P85" s="16"/>
    </row>
    <row r="86" spans="1:16" ht="15.75">
      <c r="A86" s="12">
        <f t="shared" si="1"/>
        <v>69</v>
      </c>
      <c r="D86" s="72" t="s">
        <v>98</v>
      </c>
      <c r="E86" s="84"/>
      <c r="F86" s="85"/>
      <c r="G86" s="45"/>
      <c r="H86" s="24" t="s">
        <v>13</v>
      </c>
      <c r="I86" s="24" t="s">
        <v>71</v>
      </c>
      <c r="J86" s="24" t="s">
        <v>2</v>
      </c>
      <c r="K86" s="17">
        <f>K87+K92+K102</f>
        <v>94501.8</v>
      </c>
      <c r="N86" s="17">
        <f>N87+N92+N102</f>
        <v>23083</v>
      </c>
      <c r="O86" s="17">
        <f>O87+O92+O102</f>
        <v>26395</v>
      </c>
      <c r="P86" s="16"/>
    </row>
    <row r="87" spans="1:16" ht="17.25" customHeight="1">
      <c r="A87" s="12">
        <f t="shared" si="1"/>
        <v>70</v>
      </c>
      <c r="D87" s="72" t="s">
        <v>38</v>
      </c>
      <c r="E87" s="132"/>
      <c r="F87" s="133"/>
      <c r="G87" s="66"/>
      <c r="H87" s="24" t="s">
        <v>40</v>
      </c>
      <c r="I87" s="24" t="s">
        <v>71</v>
      </c>
      <c r="J87" s="24" t="s">
        <v>2</v>
      </c>
      <c r="K87" s="17">
        <f>K90</f>
        <v>2599</v>
      </c>
      <c r="N87" s="17">
        <f>N90</f>
        <v>1400</v>
      </c>
      <c r="O87" s="17">
        <f>O90</f>
        <v>1400</v>
      </c>
      <c r="P87" s="16"/>
    </row>
    <row r="88" spans="1:16" ht="17.25" customHeight="1">
      <c r="A88" s="12">
        <f t="shared" si="1"/>
        <v>71</v>
      </c>
      <c r="D88" s="75" t="s">
        <v>59</v>
      </c>
      <c r="E88" s="76"/>
      <c r="F88" s="77"/>
      <c r="G88" s="41"/>
      <c r="H88" s="5" t="s">
        <v>40</v>
      </c>
      <c r="I88" s="3">
        <v>7000000000</v>
      </c>
      <c r="J88" s="5" t="s">
        <v>2</v>
      </c>
      <c r="K88" s="11">
        <f>K90</f>
        <v>2599</v>
      </c>
      <c r="N88" s="11">
        <f>N90</f>
        <v>1400</v>
      </c>
      <c r="O88" s="11">
        <f>O90</f>
        <v>1400</v>
      </c>
      <c r="P88" s="16"/>
    </row>
    <row r="89" spans="1:16" ht="26.25" customHeight="1">
      <c r="A89" s="12">
        <f t="shared" si="1"/>
        <v>72</v>
      </c>
      <c r="D89" s="75" t="s">
        <v>124</v>
      </c>
      <c r="E89" s="80"/>
      <c r="F89" s="81"/>
      <c r="G89" s="43"/>
      <c r="H89" s="5" t="s">
        <v>40</v>
      </c>
      <c r="I89" s="3">
        <v>7001000000</v>
      </c>
      <c r="J89" s="5" t="s">
        <v>2</v>
      </c>
      <c r="K89" s="11">
        <f>K88</f>
        <v>2599</v>
      </c>
      <c r="N89" s="11">
        <f>N88</f>
        <v>1400</v>
      </c>
      <c r="O89" s="11">
        <f>O88</f>
        <v>1400</v>
      </c>
      <c r="P89" s="16"/>
    </row>
    <row r="90" spans="1:16" ht="17.25" customHeight="1">
      <c r="A90" s="12">
        <f t="shared" si="1"/>
        <v>73</v>
      </c>
      <c r="D90" s="75" t="s">
        <v>39</v>
      </c>
      <c r="E90" s="117"/>
      <c r="F90" s="118"/>
      <c r="G90" s="59"/>
      <c r="H90" s="5" t="s">
        <v>40</v>
      </c>
      <c r="I90" s="3">
        <v>7001000030</v>
      </c>
      <c r="J90" s="5" t="s">
        <v>2</v>
      </c>
      <c r="K90" s="11">
        <f>K91</f>
        <v>2599</v>
      </c>
      <c r="N90" s="11">
        <f>N91</f>
        <v>1400</v>
      </c>
      <c r="O90" s="11">
        <f>O91</f>
        <v>1400</v>
      </c>
      <c r="P90" s="16"/>
    </row>
    <row r="91" spans="1:16" ht="31.5" customHeight="1">
      <c r="A91" s="12">
        <f t="shared" si="1"/>
        <v>74</v>
      </c>
      <c r="D91" s="75" t="s">
        <v>106</v>
      </c>
      <c r="E91" s="117"/>
      <c r="F91" s="118"/>
      <c r="G91" s="59"/>
      <c r="H91" s="5" t="s">
        <v>40</v>
      </c>
      <c r="I91" s="3">
        <v>7001000030</v>
      </c>
      <c r="J91" s="5" t="s">
        <v>52</v>
      </c>
      <c r="K91" s="11">
        <f>1200+1399</f>
        <v>2599</v>
      </c>
      <c r="N91" s="11">
        <v>1400</v>
      </c>
      <c r="O91" s="11">
        <v>1400</v>
      </c>
      <c r="P91" s="37"/>
    </row>
    <row r="92" spans="1:16" ht="26.25" customHeight="1">
      <c r="A92" s="12">
        <f aca="true" t="shared" si="3" ref="A92:A147">A91+1</f>
        <v>75</v>
      </c>
      <c r="D92" s="72" t="s">
        <v>37</v>
      </c>
      <c r="E92" s="78"/>
      <c r="F92" s="79"/>
      <c r="G92" s="42"/>
      <c r="H92" s="24" t="s">
        <v>36</v>
      </c>
      <c r="I92" s="24" t="s">
        <v>71</v>
      </c>
      <c r="J92" s="24" t="s">
        <v>2</v>
      </c>
      <c r="K92" s="17">
        <f>K93</f>
        <v>91452.8</v>
      </c>
      <c r="N92" s="17">
        <f>N93</f>
        <v>21283</v>
      </c>
      <c r="O92" s="17">
        <f>O93</f>
        <v>24595</v>
      </c>
      <c r="P92" s="16"/>
    </row>
    <row r="93" spans="1:16" ht="48.75" customHeight="1">
      <c r="A93" s="12">
        <f t="shared" si="3"/>
        <v>76</v>
      </c>
      <c r="D93" s="75" t="s">
        <v>172</v>
      </c>
      <c r="E93" s="76"/>
      <c r="F93" s="77"/>
      <c r="G93" s="41"/>
      <c r="H93" s="5" t="s">
        <v>36</v>
      </c>
      <c r="I93" s="5" t="s">
        <v>152</v>
      </c>
      <c r="J93" s="5" t="s">
        <v>2</v>
      </c>
      <c r="K93" s="11">
        <f>K94+K96+K99</f>
        <v>91452.8</v>
      </c>
      <c r="N93" s="11">
        <f>N94+N96+N99</f>
        <v>21283</v>
      </c>
      <c r="O93" s="11">
        <f>O94+O96+O99</f>
        <v>24595</v>
      </c>
      <c r="P93" s="16"/>
    </row>
    <row r="94" spans="1:16" ht="21.75" customHeight="1">
      <c r="A94" s="12">
        <f t="shared" si="3"/>
        <v>77</v>
      </c>
      <c r="D94" s="75" t="s">
        <v>60</v>
      </c>
      <c r="E94" s="76"/>
      <c r="F94" s="77"/>
      <c r="G94" s="41"/>
      <c r="H94" s="5" t="s">
        <v>36</v>
      </c>
      <c r="I94" s="5" t="s">
        <v>153</v>
      </c>
      <c r="J94" s="5" t="s">
        <v>2</v>
      </c>
      <c r="K94" s="11">
        <f>K95</f>
        <v>12200</v>
      </c>
      <c r="N94" s="11">
        <f>N95</f>
        <v>12200</v>
      </c>
      <c r="O94" s="11">
        <f>O95</f>
        <v>12200</v>
      </c>
      <c r="P94" s="16"/>
    </row>
    <row r="95" spans="1:18" ht="15">
      <c r="A95" s="12">
        <f t="shared" si="3"/>
        <v>78</v>
      </c>
      <c r="D95" s="75" t="s">
        <v>57</v>
      </c>
      <c r="E95" s="76"/>
      <c r="F95" s="77"/>
      <c r="G95" s="41"/>
      <c r="H95" s="5" t="s">
        <v>36</v>
      </c>
      <c r="I95" s="5" t="s">
        <v>153</v>
      </c>
      <c r="J95" s="5" t="s">
        <v>56</v>
      </c>
      <c r="K95" s="11">
        <v>12200</v>
      </c>
      <c r="N95" s="11">
        <v>12200</v>
      </c>
      <c r="O95" s="11">
        <v>12200</v>
      </c>
      <c r="P95" s="16"/>
      <c r="R95" s="16"/>
    </row>
    <row r="96" spans="1:16" ht="23.25" customHeight="1">
      <c r="A96" s="12">
        <f t="shared" si="3"/>
        <v>79</v>
      </c>
      <c r="D96" s="75" t="s">
        <v>61</v>
      </c>
      <c r="E96" s="76"/>
      <c r="F96" s="77"/>
      <c r="G96" s="41"/>
      <c r="H96" s="5" t="s">
        <v>36</v>
      </c>
      <c r="I96" s="5" t="s">
        <v>154</v>
      </c>
      <c r="J96" s="5" t="s">
        <v>2</v>
      </c>
      <c r="K96" s="11">
        <f>K98+K97</f>
        <v>22189.4</v>
      </c>
      <c r="N96" s="11">
        <f>N98+N97</f>
        <v>6600</v>
      </c>
      <c r="O96" s="11">
        <f>O98+O97</f>
        <v>6200</v>
      </c>
      <c r="P96" s="16"/>
    </row>
    <row r="97" spans="1:18" ht="37.5" customHeight="1">
      <c r="A97" s="12">
        <f t="shared" si="3"/>
        <v>80</v>
      </c>
      <c r="D97" s="75" t="s">
        <v>106</v>
      </c>
      <c r="E97" s="117"/>
      <c r="F97" s="118"/>
      <c r="G97" s="59"/>
      <c r="H97" s="5" t="s">
        <v>36</v>
      </c>
      <c r="I97" s="5" t="s">
        <v>154</v>
      </c>
      <c r="J97" s="5" t="s">
        <v>52</v>
      </c>
      <c r="K97" s="11">
        <f>18780+209.4</f>
        <v>18989.4</v>
      </c>
      <c r="N97" s="11">
        <v>3400</v>
      </c>
      <c r="O97" s="11">
        <v>3000</v>
      </c>
      <c r="P97" s="37"/>
      <c r="R97" s="37"/>
    </row>
    <row r="98" spans="1:18" ht="15">
      <c r="A98" s="12">
        <f t="shared" si="3"/>
        <v>81</v>
      </c>
      <c r="D98" s="75" t="s">
        <v>57</v>
      </c>
      <c r="E98" s="76"/>
      <c r="F98" s="77"/>
      <c r="G98" s="41"/>
      <c r="H98" s="5" t="s">
        <v>36</v>
      </c>
      <c r="I98" s="5" t="s">
        <v>154</v>
      </c>
      <c r="J98" s="5" t="s">
        <v>56</v>
      </c>
      <c r="K98" s="11">
        <v>3200</v>
      </c>
      <c r="N98" s="11">
        <v>3200</v>
      </c>
      <c r="O98" s="11">
        <v>3200</v>
      </c>
      <c r="P98" s="16"/>
      <c r="R98" s="16"/>
    </row>
    <row r="99" spans="1:16" ht="21.75" customHeight="1">
      <c r="A99" s="12">
        <f t="shared" si="3"/>
        <v>82</v>
      </c>
      <c r="D99" s="75" t="s">
        <v>111</v>
      </c>
      <c r="E99" s="76"/>
      <c r="F99" s="77"/>
      <c r="G99" s="41"/>
      <c r="H99" s="5" t="s">
        <v>36</v>
      </c>
      <c r="I99" s="5" t="s">
        <v>155</v>
      </c>
      <c r="J99" s="5" t="s">
        <v>2</v>
      </c>
      <c r="K99" s="11">
        <f>K100+K101</f>
        <v>57063.4</v>
      </c>
      <c r="N99" s="11">
        <f>N100</f>
        <v>2483</v>
      </c>
      <c r="O99" s="11">
        <f>O100</f>
        <v>6195</v>
      </c>
      <c r="P99" s="16"/>
    </row>
    <row r="100" spans="1:16" ht="35.25" customHeight="1">
      <c r="A100" s="12">
        <f t="shared" si="3"/>
        <v>83</v>
      </c>
      <c r="D100" s="75" t="s">
        <v>106</v>
      </c>
      <c r="E100" s="117"/>
      <c r="F100" s="118"/>
      <c r="G100" s="59"/>
      <c r="H100" s="5" t="s">
        <v>36</v>
      </c>
      <c r="I100" s="5" t="s">
        <v>155</v>
      </c>
      <c r="J100" s="5" t="s">
        <v>52</v>
      </c>
      <c r="K100" s="11">
        <f>25902+25902</f>
        <v>51804</v>
      </c>
      <c r="N100" s="11">
        <f>25902-25902+2483</f>
        <v>2483</v>
      </c>
      <c r="O100" s="11">
        <v>6195</v>
      </c>
      <c r="P100" s="37"/>
    </row>
    <row r="101" spans="1:16" ht="35.25" customHeight="1">
      <c r="A101" s="12">
        <f t="shared" si="3"/>
        <v>84</v>
      </c>
      <c r="D101" s="75" t="s">
        <v>79</v>
      </c>
      <c r="E101" s="76"/>
      <c r="F101" s="77"/>
      <c r="G101" s="41"/>
      <c r="H101" s="5" t="s">
        <v>36</v>
      </c>
      <c r="I101" s="5" t="s">
        <v>155</v>
      </c>
      <c r="J101" s="5" t="s">
        <v>64</v>
      </c>
      <c r="K101" s="11">
        <f>584.1+4675.3</f>
        <v>5259.400000000001</v>
      </c>
      <c r="N101" s="11">
        <v>0</v>
      </c>
      <c r="O101" s="11">
        <v>0</v>
      </c>
      <c r="P101" s="37"/>
    </row>
    <row r="102" spans="1:16" ht="15.75">
      <c r="A102" s="12">
        <f t="shared" si="3"/>
        <v>85</v>
      </c>
      <c r="D102" s="72" t="s">
        <v>14</v>
      </c>
      <c r="E102" s="94"/>
      <c r="F102" s="95"/>
      <c r="G102" s="50"/>
      <c r="H102" s="23" t="s">
        <v>15</v>
      </c>
      <c r="I102" s="24" t="s">
        <v>71</v>
      </c>
      <c r="J102" s="23" t="s">
        <v>2</v>
      </c>
      <c r="K102" s="17">
        <f>K103+K106+K109</f>
        <v>450</v>
      </c>
      <c r="N102" s="17">
        <f>N103+N106+N109</f>
        <v>400</v>
      </c>
      <c r="O102" s="17">
        <f>O103+O106+O109</f>
        <v>400</v>
      </c>
      <c r="P102" s="16"/>
    </row>
    <row r="103" spans="1:16" ht="47.25" customHeight="1">
      <c r="A103" s="12">
        <f t="shared" si="3"/>
        <v>86</v>
      </c>
      <c r="D103" s="75" t="s">
        <v>173</v>
      </c>
      <c r="E103" s="119"/>
      <c r="F103" s="120"/>
      <c r="G103" s="60"/>
      <c r="H103" s="5" t="s">
        <v>15</v>
      </c>
      <c r="I103" s="5" t="s">
        <v>109</v>
      </c>
      <c r="J103" s="5" t="s">
        <v>2</v>
      </c>
      <c r="K103" s="11">
        <f>K104</f>
        <v>40</v>
      </c>
      <c r="N103" s="11">
        <f>N104</f>
        <v>40</v>
      </c>
      <c r="O103" s="11">
        <f>O104</f>
        <v>40</v>
      </c>
      <c r="P103" s="16"/>
    </row>
    <row r="104" spans="1:16" ht="23.25" customHeight="1">
      <c r="A104" s="12">
        <f t="shared" si="3"/>
        <v>87</v>
      </c>
      <c r="D104" s="75" t="s">
        <v>107</v>
      </c>
      <c r="E104" s="102"/>
      <c r="F104" s="103"/>
      <c r="G104" s="54"/>
      <c r="H104" s="5" t="s">
        <v>15</v>
      </c>
      <c r="I104" s="5" t="s">
        <v>110</v>
      </c>
      <c r="J104" s="5" t="s">
        <v>2</v>
      </c>
      <c r="K104" s="11">
        <f>K105</f>
        <v>40</v>
      </c>
      <c r="N104" s="11">
        <f>N105</f>
        <v>40</v>
      </c>
      <c r="O104" s="11">
        <f>O105</f>
        <v>40</v>
      </c>
      <c r="P104" s="16"/>
    </row>
    <row r="105" spans="1:16" ht="54.75" customHeight="1">
      <c r="A105" s="12">
        <f t="shared" si="3"/>
        <v>88</v>
      </c>
      <c r="D105" s="75" t="s">
        <v>108</v>
      </c>
      <c r="E105" s="92"/>
      <c r="F105" s="93"/>
      <c r="G105" s="49"/>
      <c r="H105" s="5" t="s">
        <v>15</v>
      </c>
      <c r="I105" s="5" t="s">
        <v>110</v>
      </c>
      <c r="J105" s="5" t="s">
        <v>43</v>
      </c>
      <c r="K105" s="11">
        <v>40</v>
      </c>
      <c r="N105" s="11">
        <v>40</v>
      </c>
      <c r="O105" s="11">
        <v>40</v>
      </c>
      <c r="P105" s="16"/>
    </row>
    <row r="106" spans="1:16" ht="38.25" customHeight="1">
      <c r="A106" s="12">
        <f t="shared" si="3"/>
        <v>89</v>
      </c>
      <c r="D106" s="75" t="s">
        <v>145</v>
      </c>
      <c r="E106" s="76"/>
      <c r="F106" s="77"/>
      <c r="G106" s="41"/>
      <c r="H106" s="5" t="s">
        <v>15</v>
      </c>
      <c r="I106" s="5" t="s">
        <v>91</v>
      </c>
      <c r="J106" s="5" t="s">
        <v>2</v>
      </c>
      <c r="K106" s="11">
        <f>K107</f>
        <v>400</v>
      </c>
      <c r="N106" s="11">
        <f>N107</f>
        <v>350</v>
      </c>
      <c r="O106" s="11">
        <f>O107</f>
        <v>350</v>
      </c>
      <c r="P106" s="16"/>
    </row>
    <row r="107" spans="1:16" ht="26.25" customHeight="1">
      <c r="A107" s="12">
        <f t="shared" si="3"/>
        <v>90</v>
      </c>
      <c r="D107" s="75" t="s">
        <v>76</v>
      </c>
      <c r="E107" s="76"/>
      <c r="F107" s="77"/>
      <c r="G107" s="41"/>
      <c r="H107" s="5" t="s">
        <v>15</v>
      </c>
      <c r="I107" s="5" t="s">
        <v>156</v>
      </c>
      <c r="J107" s="5" t="s">
        <v>2</v>
      </c>
      <c r="K107" s="11">
        <f>K108</f>
        <v>400</v>
      </c>
      <c r="N107" s="11">
        <f>N108</f>
        <v>350</v>
      </c>
      <c r="O107" s="11">
        <f>O108</f>
        <v>350</v>
      </c>
      <c r="P107" s="16"/>
    </row>
    <row r="108" spans="1:16" ht="36" customHeight="1">
      <c r="A108" s="12">
        <f t="shared" si="3"/>
        <v>91</v>
      </c>
      <c r="D108" s="75" t="s">
        <v>106</v>
      </c>
      <c r="E108" s="76"/>
      <c r="F108" s="77"/>
      <c r="G108" s="41"/>
      <c r="H108" s="5" t="s">
        <v>15</v>
      </c>
      <c r="I108" s="5" t="s">
        <v>156</v>
      </c>
      <c r="J108" s="5" t="s">
        <v>52</v>
      </c>
      <c r="K108" s="11">
        <v>400</v>
      </c>
      <c r="N108" s="11">
        <v>350</v>
      </c>
      <c r="O108" s="11">
        <v>350</v>
      </c>
      <c r="P108" s="16"/>
    </row>
    <row r="109" spans="1:16" ht="24.75" customHeight="1">
      <c r="A109" s="12">
        <f t="shared" si="3"/>
        <v>92</v>
      </c>
      <c r="D109" s="75" t="s">
        <v>59</v>
      </c>
      <c r="E109" s="76"/>
      <c r="F109" s="77"/>
      <c r="G109" s="41"/>
      <c r="H109" s="5" t="s">
        <v>15</v>
      </c>
      <c r="I109" s="3">
        <v>7000000000</v>
      </c>
      <c r="J109" s="5" t="s">
        <v>2</v>
      </c>
      <c r="K109" s="11">
        <f>K110</f>
        <v>10</v>
      </c>
      <c r="N109" s="11">
        <f aca="true" t="shared" si="4" ref="N109:O111">N110</f>
        <v>10</v>
      </c>
      <c r="O109" s="11">
        <f t="shared" si="4"/>
        <v>10</v>
      </c>
      <c r="P109" s="16"/>
    </row>
    <row r="110" spans="1:16" ht="24.75" customHeight="1">
      <c r="A110" s="12">
        <f t="shared" si="3"/>
        <v>93</v>
      </c>
      <c r="D110" s="75" t="s">
        <v>124</v>
      </c>
      <c r="E110" s="80"/>
      <c r="F110" s="81"/>
      <c r="G110" s="43"/>
      <c r="H110" s="5" t="s">
        <v>15</v>
      </c>
      <c r="I110" s="3">
        <v>7001000000</v>
      </c>
      <c r="J110" s="5" t="s">
        <v>2</v>
      </c>
      <c r="K110" s="11">
        <f>K111</f>
        <v>10</v>
      </c>
      <c r="N110" s="11">
        <f t="shared" si="4"/>
        <v>10</v>
      </c>
      <c r="O110" s="11">
        <f t="shared" si="4"/>
        <v>10</v>
      </c>
      <c r="P110" s="16"/>
    </row>
    <row r="111" spans="1:16" ht="27" customHeight="1">
      <c r="A111" s="12">
        <f t="shared" si="3"/>
        <v>94</v>
      </c>
      <c r="D111" s="75" t="s">
        <v>134</v>
      </c>
      <c r="E111" s="80"/>
      <c r="F111" s="81"/>
      <c r="G111" s="43"/>
      <c r="H111" s="5" t="s">
        <v>15</v>
      </c>
      <c r="I111" s="3">
        <v>7001000040</v>
      </c>
      <c r="J111" s="5" t="s">
        <v>2</v>
      </c>
      <c r="K111" s="11">
        <f>K112</f>
        <v>10</v>
      </c>
      <c r="N111" s="11">
        <f t="shared" si="4"/>
        <v>10</v>
      </c>
      <c r="O111" s="11">
        <f t="shared" si="4"/>
        <v>10</v>
      </c>
      <c r="P111" s="16"/>
    </row>
    <row r="112" spans="1:16" ht="48" customHeight="1">
      <c r="A112" s="12">
        <f t="shared" si="3"/>
        <v>95</v>
      </c>
      <c r="D112" s="75" t="s">
        <v>108</v>
      </c>
      <c r="E112" s="92"/>
      <c r="F112" s="93"/>
      <c r="G112" s="49"/>
      <c r="H112" s="5" t="s">
        <v>15</v>
      </c>
      <c r="I112" s="3">
        <v>7001000040</v>
      </c>
      <c r="J112" s="5" t="s">
        <v>43</v>
      </c>
      <c r="K112" s="11">
        <v>10</v>
      </c>
      <c r="N112" s="11">
        <v>10</v>
      </c>
      <c r="O112" s="11">
        <v>10</v>
      </c>
      <c r="P112" s="16"/>
    </row>
    <row r="113" spans="1:17" s="6" customFormat="1" ht="17.25" customHeight="1">
      <c r="A113" s="12">
        <f t="shared" si="3"/>
        <v>96</v>
      </c>
      <c r="D113" s="72" t="s">
        <v>99</v>
      </c>
      <c r="E113" s="84"/>
      <c r="F113" s="85"/>
      <c r="G113" s="45"/>
      <c r="H113" s="24" t="s">
        <v>16</v>
      </c>
      <c r="I113" s="24" t="s">
        <v>71</v>
      </c>
      <c r="J113" s="24" t="s">
        <v>2</v>
      </c>
      <c r="K113" s="17">
        <f>K114+K128+K140</f>
        <v>101228.9</v>
      </c>
      <c r="N113" s="17">
        <f>N114+N128+N140</f>
        <v>41937.5</v>
      </c>
      <c r="O113" s="17">
        <f>O114+O128+O140</f>
        <v>10000</v>
      </c>
      <c r="P113" s="30"/>
      <c r="Q113" s="30"/>
    </row>
    <row r="114" spans="1:17" s="4" customFormat="1" ht="17.25" customHeight="1">
      <c r="A114" s="12">
        <f>A113+1</f>
        <v>97</v>
      </c>
      <c r="D114" s="72" t="s">
        <v>17</v>
      </c>
      <c r="E114" s="78"/>
      <c r="F114" s="79"/>
      <c r="G114" s="42"/>
      <c r="H114" s="24" t="s">
        <v>18</v>
      </c>
      <c r="I114" s="24" t="s">
        <v>71</v>
      </c>
      <c r="J114" s="24" t="s">
        <v>2</v>
      </c>
      <c r="K114" s="17">
        <f>K124+K118+K115</f>
        <v>7190.2</v>
      </c>
      <c r="N114" s="17">
        <f>N124+N118+N115</f>
        <v>1300</v>
      </c>
      <c r="O114" s="17">
        <f>O124+O118+O115</f>
        <v>1300</v>
      </c>
      <c r="P114" s="31"/>
      <c r="Q114" s="31"/>
    </row>
    <row r="115" spans="1:17" s="4" customFormat="1" ht="43.5" customHeight="1">
      <c r="A115" s="12">
        <f aca="true" t="shared" si="5" ref="A115:A128">A114+1</f>
        <v>98</v>
      </c>
      <c r="D115" s="75" t="s">
        <v>145</v>
      </c>
      <c r="E115" s="76"/>
      <c r="F115" s="77"/>
      <c r="G115" s="41"/>
      <c r="H115" s="5" t="s">
        <v>18</v>
      </c>
      <c r="I115" s="5" t="s">
        <v>91</v>
      </c>
      <c r="J115" s="5" t="s">
        <v>2</v>
      </c>
      <c r="K115" s="11">
        <f>K116</f>
        <v>100</v>
      </c>
      <c r="N115" s="11">
        <f>N116</f>
        <v>100</v>
      </c>
      <c r="O115" s="11">
        <f>O116</f>
        <v>100</v>
      </c>
      <c r="P115" s="31"/>
      <c r="Q115" s="31"/>
    </row>
    <row r="116" spans="1:17" s="4" customFormat="1" ht="17.25" customHeight="1">
      <c r="A116" s="12">
        <f t="shared" si="5"/>
        <v>99</v>
      </c>
      <c r="D116" s="75" t="s">
        <v>76</v>
      </c>
      <c r="E116" s="76"/>
      <c r="F116" s="77"/>
      <c r="G116" s="41"/>
      <c r="H116" s="5" t="s">
        <v>18</v>
      </c>
      <c r="I116" s="5" t="s">
        <v>156</v>
      </c>
      <c r="J116" s="5" t="s">
        <v>2</v>
      </c>
      <c r="K116" s="11">
        <f>K117</f>
        <v>100</v>
      </c>
      <c r="N116" s="11">
        <f>N117</f>
        <v>100</v>
      </c>
      <c r="O116" s="11">
        <f>O117</f>
        <v>100</v>
      </c>
      <c r="P116" s="31"/>
      <c r="Q116" s="31"/>
    </row>
    <row r="117" spans="1:17" s="4" customFormat="1" ht="41.25" customHeight="1">
      <c r="A117" s="12">
        <f t="shared" si="5"/>
        <v>100</v>
      </c>
      <c r="D117" s="75" t="s">
        <v>106</v>
      </c>
      <c r="E117" s="76"/>
      <c r="F117" s="77"/>
      <c r="G117" s="41"/>
      <c r="H117" s="5" t="s">
        <v>18</v>
      </c>
      <c r="I117" s="5" t="s">
        <v>156</v>
      </c>
      <c r="J117" s="5" t="s">
        <v>52</v>
      </c>
      <c r="K117" s="11">
        <v>100</v>
      </c>
      <c r="N117" s="11">
        <v>100</v>
      </c>
      <c r="O117" s="11">
        <v>100</v>
      </c>
      <c r="P117" s="31"/>
      <c r="Q117" s="31"/>
    </row>
    <row r="118" spans="1:17" s="4" customFormat="1" ht="35.25" customHeight="1">
      <c r="A118" s="12">
        <f t="shared" si="5"/>
        <v>101</v>
      </c>
      <c r="D118" s="75" t="s">
        <v>146</v>
      </c>
      <c r="E118" s="98"/>
      <c r="F118" s="99"/>
      <c r="G118" s="52"/>
      <c r="H118" s="5" t="s">
        <v>18</v>
      </c>
      <c r="I118" s="5" t="s">
        <v>127</v>
      </c>
      <c r="J118" s="5" t="s">
        <v>2</v>
      </c>
      <c r="K118" s="11">
        <f>K119+K121</f>
        <v>5990.2</v>
      </c>
      <c r="N118" s="11">
        <f>N119</f>
        <v>0</v>
      </c>
      <c r="O118" s="11">
        <f>O119</f>
        <v>0</v>
      </c>
      <c r="P118" s="31"/>
      <c r="Q118" s="31"/>
    </row>
    <row r="119" spans="1:17" s="4" customFormat="1" ht="17.25" customHeight="1">
      <c r="A119" s="12">
        <f t="shared" si="5"/>
        <v>102</v>
      </c>
      <c r="D119" s="75" t="s">
        <v>139</v>
      </c>
      <c r="E119" s="98"/>
      <c r="F119" s="99"/>
      <c r="G119" s="52"/>
      <c r="H119" s="5" t="s">
        <v>18</v>
      </c>
      <c r="I119" s="5" t="s">
        <v>157</v>
      </c>
      <c r="J119" s="5" t="s">
        <v>2</v>
      </c>
      <c r="K119" s="11">
        <f>K120</f>
        <v>4520</v>
      </c>
      <c r="N119" s="11">
        <f>N120</f>
        <v>0</v>
      </c>
      <c r="O119" s="11">
        <f>O120</f>
        <v>0</v>
      </c>
      <c r="P119" s="31"/>
      <c r="Q119" s="31"/>
    </row>
    <row r="120" spans="1:17" s="4" customFormat="1" ht="17.25" customHeight="1">
      <c r="A120" s="12">
        <f t="shared" si="5"/>
        <v>103</v>
      </c>
      <c r="D120" s="75" t="s">
        <v>175</v>
      </c>
      <c r="E120" s="100"/>
      <c r="F120" s="101"/>
      <c r="G120" s="53"/>
      <c r="H120" s="5" t="s">
        <v>18</v>
      </c>
      <c r="I120" s="5" t="s">
        <v>157</v>
      </c>
      <c r="J120" s="5" t="s">
        <v>174</v>
      </c>
      <c r="K120" s="11">
        <v>4520</v>
      </c>
      <c r="N120" s="11">
        <v>0</v>
      </c>
      <c r="O120" s="11">
        <v>0</v>
      </c>
      <c r="P120" s="31"/>
      <c r="Q120" s="31"/>
    </row>
    <row r="121" spans="1:17" s="4" customFormat="1" ht="37.5" customHeight="1">
      <c r="A121" s="12">
        <f t="shared" si="5"/>
        <v>104</v>
      </c>
      <c r="D121" s="75" t="s">
        <v>193</v>
      </c>
      <c r="E121" s="76"/>
      <c r="F121" s="77"/>
      <c r="G121" s="41"/>
      <c r="H121" s="5" t="s">
        <v>18</v>
      </c>
      <c r="I121" s="5" t="s">
        <v>192</v>
      </c>
      <c r="J121" s="5" t="s">
        <v>2</v>
      </c>
      <c r="K121" s="11">
        <f>K122+K123</f>
        <v>1470.2</v>
      </c>
      <c r="N121" s="11">
        <v>0</v>
      </c>
      <c r="O121" s="11">
        <v>0</v>
      </c>
      <c r="P121" s="31"/>
      <c r="Q121" s="31"/>
    </row>
    <row r="122" spans="1:17" s="4" customFormat="1" ht="17.25" customHeight="1">
      <c r="A122" s="12">
        <f t="shared" si="5"/>
        <v>105</v>
      </c>
      <c r="D122" s="75" t="s">
        <v>79</v>
      </c>
      <c r="E122" s="76"/>
      <c r="F122" s="77"/>
      <c r="G122" s="41"/>
      <c r="H122" s="5" t="s">
        <v>18</v>
      </c>
      <c r="I122" s="5" t="s">
        <v>192</v>
      </c>
      <c r="J122" s="5" t="s">
        <v>64</v>
      </c>
      <c r="K122" s="11">
        <v>1400.2</v>
      </c>
      <c r="N122" s="11">
        <v>0</v>
      </c>
      <c r="O122" s="11">
        <v>0</v>
      </c>
      <c r="P122" s="31"/>
      <c r="Q122" s="31"/>
    </row>
    <row r="123" spans="1:17" s="4" customFormat="1" ht="17.25" customHeight="1">
      <c r="A123" s="12">
        <f t="shared" si="5"/>
        <v>106</v>
      </c>
      <c r="D123" s="75" t="s">
        <v>175</v>
      </c>
      <c r="E123" s="100"/>
      <c r="F123" s="101"/>
      <c r="G123" s="53"/>
      <c r="H123" s="5" t="s">
        <v>18</v>
      </c>
      <c r="I123" s="5" t="s">
        <v>192</v>
      </c>
      <c r="J123" s="5" t="s">
        <v>174</v>
      </c>
      <c r="K123" s="11">
        <v>70</v>
      </c>
      <c r="N123" s="11">
        <v>0</v>
      </c>
      <c r="O123" s="11">
        <v>0</v>
      </c>
      <c r="P123" s="31"/>
      <c r="Q123" s="31"/>
    </row>
    <row r="124" spans="1:17" s="4" customFormat="1" ht="20.25" customHeight="1">
      <c r="A124" s="12">
        <f t="shared" si="5"/>
        <v>107</v>
      </c>
      <c r="D124" s="75" t="s">
        <v>59</v>
      </c>
      <c r="E124" s="76"/>
      <c r="F124" s="77"/>
      <c r="G124" s="41"/>
      <c r="H124" s="5" t="s">
        <v>18</v>
      </c>
      <c r="I124" s="3">
        <v>7000000000</v>
      </c>
      <c r="J124" s="5" t="s">
        <v>2</v>
      </c>
      <c r="K124" s="11">
        <f>K126</f>
        <v>1100</v>
      </c>
      <c r="N124" s="11">
        <f>N126</f>
        <v>1200</v>
      </c>
      <c r="O124" s="11">
        <f>O126</f>
        <v>1200</v>
      </c>
      <c r="P124" s="31"/>
      <c r="Q124" s="31"/>
    </row>
    <row r="125" spans="1:17" s="4" customFormat="1" ht="20.25" customHeight="1">
      <c r="A125" s="12">
        <f t="shared" si="5"/>
        <v>108</v>
      </c>
      <c r="D125" s="75" t="s">
        <v>124</v>
      </c>
      <c r="E125" s="80"/>
      <c r="F125" s="81"/>
      <c r="G125" s="43"/>
      <c r="H125" s="5" t="s">
        <v>18</v>
      </c>
      <c r="I125" s="3">
        <v>7001000000</v>
      </c>
      <c r="J125" s="5" t="s">
        <v>2</v>
      </c>
      <c r="K125" s="11">
        <f>K124</f>
        <v>1100</v>
      </c>
      <c r="N125" s="11">
        <f>N124</f>
        <v>1200</v>
      </c>
      <c r="O125" s="11">
        <f>O124</f>
        <v>1200</v>
      </c>
      <c r="P125" s="31"/>
      <c r="Q125" s="31"/>
    </row>
    <row r="126" spans="1:17" s="4" customFormat="1" ht="39.75" customHeight="1">
      <c r="A126" s="12">
        <f t="shared" si="5"/>
        <v>109</v>
      </c>
      <c r="D126" s="75" t="s">
        <v>77</v>
      </c>
      <c r="E126" s="76"/>
      <c r="F126" s="77"/>
      <c r="G126" s="41"/>
      <c r="H126" s="5" t="s">
        <v>18</v>
      </c>
      <c r="I126" s="3">
        <v>7001000015</v>
      </c>
      <c r="J126" s="5" t="s">
        <v>2</v>
      </c>
      <c r="K126" s="11">
        <f>K127</f>
        <v>1100</v>
      </c>
      <c r="N126" s="11">
        <f>N127</f>
        <v>1200</v>
      </c>
      <c r="O126" s="11">
        <f>O127</f>
        <v>1200</v>
      </c>
      <c r="P126" s="31"/>
      <c r="Q126" s="31"/>
    </row>
    <row r="127" spans="1:17" s="4" customFormat="1" ht="39.75" customHeight="1">
      <c r="A127" s="12">
        <f t="shared" si="5"/>
        <v>110</v>
      </c>
      <c r="D127" s="75" t="s">
        <v>106</v>
      </c>
      <c r="E127" s="76"/>
      <c r="F127" s="77"/>
      <c r="G127" s="41"/>
      <c r="H127" s="5" t="s">
        <v>18</v>
      </c>
      <c r="I127" s="3">
        <v>7001000015</v>
      </c>
      <c r="J127" s="5" t="s">
        <v>52</v>
      </c>
      <c r="K127" s="11">
        <v>1100</v>
      </c>
      <c r="N127" s="11">
        <v>1200</v>
      </c>
      <c r="O127" s="11">
        <v>1200</v>
      </c>
      <c r="P127" s="31"/>
      <c r="Q127" s="31"/>
    </row>
    <row r="128" spans="1:16" ht="15" customHeight="1">
      <c r="A128" s="12">
        <f t="shared" si="5"/>
        <v>111</v>
      </c>
      <c r="D128" s="72" t="s">
        <v>19</v>
      </c>
      <c r="E128" s="94"/>
      <c r="F128" s="95"/>
      <c r="G128" s="50"/>
      <c r="H128" s="23" t="s">
        <v>20</v>
      </c>
      <c r="I128" s="24" t="s">
        <v>71</v>
      </c>
      <c r="J128" s="23" t="s">
        <v>2</v>
      </c>
      <c r="K128" s="17">
        <f>K129+K136</f>
        <v>64500</v>
      </c>
      <c r="L128" s="40"/>
      <c r="M128" s="40"/>
      <c r="N128" s="17">
        <f>N129+N136</f>
        <v>7872.5</v>
      </c>
      <c r="O128" s="17">
        <f>O129+O136</f>
        <v>1250</v>
      </c>
      <c r="P128" s="16"/>
    </row>
    <row r="129" spans="1:16" ht="33.75" customHeight="1">
      <c r="A129" s="12">
        <f t="shared" si="3"/>
        <v>112</v>
      </c>
      <c r="D129" s="75" t="s">
        <v>190</v>
      </c>
      <c r="E129" s="76"/>
      <c r="F129" s="77"/>
      <c r="G129" s="41"/>
      <c r="H129" s="5" t="s">
        <v>20</v>
      </c>
      <c r="I129" s="5" t="s">
        <v>74</v>
      </c>
      <c r="J129" s="5" t="s">
        <v>2</v>
      </c>
      <c r="K129" s="11">
        <f>K130+K134</f>
        <v>64000</v>
      </c>
      <c r="L129" s="40"/>
      <c r="M129" s="40"/>
      <c r="N129" s="11">
        <f>N130</f>
        <v>7622.5</v>
      </c>
      <c r="O129" s="11">
        <f>O130</f>
        <v>1000</v>
      </c>
      <c r="P129" s="16"/>
    </row>
    <row r="130" spans="1:16" ht="24.75" customHeight="1">
      <c r="A130" s="12">
        <f>A129+1</f>
        <v>113</v>
      </c>
      <c r="D130" s="75" t="s">
        <v>125</v>
      </c>
      <c r="E130" s="76"/>
      <c r="F130" s="77"/>
      <c r="G130" s="41"/>
      <c r="H130" s="5" t="s">
        <v>20</v>
      </c>
      <c r="I130" s="5" t="s">
        <v>158</v>
      </c>
      <c r="J130" s="5" t="s">
        <v>2</v>
      </c>
      <c r="K130" s="11">
        <f>K131+K132+K133</f>
        <v>59826.4</v>
      </c>
      <c r="L130" s="40"/>
      <c r="M130" s="40"/>
      <c r="N130" s="11">
        <f>N131+N132</f>
        <v>7622.5</v>
      </c>
      <c r="O130" s="11">
        <f>O131+O132</f>
        <v>1000</v>
      </c>
      <c r="P130" s="16"/>
    </row>
    <row r="131" spans="1:16" ht="33" customHeight="1">
      <c r="A131" s="12">
        <f t="shared" si="3"/>
        <v>114</v>
      </c>
      <c r="D131" s="75" t="s">
        <v>106</v>
      </c>
      <c r="E131" s="76"/>
      <c r="F131" s="77"/>
      <c r="G131" s="41"/>
      <c r="H131" s="5" t="s">
        <v>20</v>
      </c>
      <c r="I131" s="5" t="s">
        <v>158</v>
      </c>
      <c r="J131" s="5" t="s">
        <v>52</v>
      </c>
      <c r="K131" s="11">
        <v>8220</v>
      </c>
      <c r="L131" s="40"/>
      <c r="M131" s="40"/>
      <c r="N131" s="11">
        <v>1622.5</v>
      </c>
      <c r="O131" s="11">
        <v>1000</v>
      </c>
      <c r="P131" s="37"/>
    </row>
    <row r="132" spans="1:16" ht="33" customHeight="1">
      <c r="A132" s="12">
        <f t="shared" si="3"/>
        <v>115</v>
      </c>
      <c r="D132" s="75" t="s">
        <v>79</v>
      </c>
      <c r="E132" s="76"/>
      <c r="F132" s="77"/>
      <c r="G132" s="41"/>
      <c r="H132" s="5" t="s">
        <v>20</v>
      </c>
      <c r="I132" s="5" t="s">
        <v>158</v>
      </c>
      <c r="J132" s="5" t="s">
        <v>64</v>
      </c>
      <c r="K132" s="11">
        <f>28606.4+3000</f>
        <v>31606.4</v>
      </c>
      <c r="L132" s="40"/>
      <c r="M132" s="40"/>
      <c r="N132" s="11">
        <v>6000</v>
      </c>
      <c r="O132" s="11">
        <v>0</v>
      </c>
      <c r="P132" s="37"/>
    </row>
    <row r="133" spans="1:16" ht="54" customHeight="1">
      <c r="A133" s="12">
        <f t="shared" si="3"/>
        <v>116</v>
      </c>
      <c r="D133" s="75" t="s">
        <v>194</v>
      </c>
      <c r="E133" s="90"/>
      <c r="F133" s="91"/>
      <c r="G133" s="48"/>
      <c r="H133" s="5" t="s">
        <v>20</v>
      </c>
      <c r="I133" s="5" t="s">
        <v>158</v>
      </c>
      <c r="J133" s="5" t="s">
        <v>191</v>
      </c>
      <c r="K133" s="11">
        <v>20000</v>
      </c>
      <c r="L133" s="40"/>
      <c r="M133" s="40"/>
      <c r="N133" s="11">
        <v>0</v>
      </c>
      <c r="O133" s="11">
        <v>0</v>
      </c>
      <c r="P133" s="37"/>
    </row>
    <row r="134" spans="1:16" ht="33" customHeight="1">
      <c r="A134" s="12">
        <f t="shared" si="3"/>
        <v>117</v>
      </c>
      <c r="D134" s="75" t="s">
        <v>177</v>
      </c>
      <c r="E134" s="90"/>
      <c r="F134" s="91"/>
      <c r="G134" s="48"/>
      <c r="H134" s="5" t="s">
        <v>20</v>
      </c>
      <c r="I134" s="5" t="s">
        <v>176</v>
      </c>
      <c r="J134" s="5" t="s">
        <v>2</v>
      </c>
      <c r="K134" s="11">
        <f>K135</f>
        <v>4173.6</v>
      </c>
      <c r="L134" s="40"/>
      <c r="M134" s="40"/>
      <c r="N134" s="11">
        <v>0</v>
      </c>
      <c r="O134" s="11">
        <v>0</v>
      </c>
      <c r="P134" s="37"/>
    </row>
    <row r="135" spans="1:16" ht="33" customHeight="1">
      <c r="A135" s="12">
        <f t="shared" si="3"/>
        <v>118</v>
      </c>
      <c r="D135" s="75" t="s">
        <v>79</v>
      </c>
      <c r="E135" s="76"/>
      <c r="F135" s="77"/>
      <c r="G135" s="41"/>
      <c r="H135" s="5" t="s">
        <v>20</v>
      </c>
      <c r="I135" s="5" t="s">
        <v>176</v>
      </c>
      <c r="J135" s="5" t="s">
        <v>64</v>
      </c>
      <c r="K135" s="11">
        <v>4173.6</v>
      </c>
      <c r="L135" s="40"/>
      <c r="M135" s="40"/>
      <c r="N135" s="11">
        <v>0</v>
      </c>
      <c r="O135" s="11">
        <v>0</v>
      </c>
      <c r="P135" s="37"/>
    </row>
    <row r="136" spans="1:16" ht="26.25" customHeight="1">
      <c r="A136" s="12">
        <f t="shared" si="3"/>
        <v>119</v>
      </c>
      <c r="D136" s="75" t="s">
        <v>59</v>
      </c>
      <c r="E136" s="76"/>
      <c r="F136" s="77"/>
      <c r="G136" s="41"/>
      <c r="H136" s="5" t="s">
        <v>20</v>
      </c>
      <c r="I136" s="3">
        <v>7000000000</v>
      </c>
      <c r="J136" s="5" t="s">
        <v>2</v>
      </c>
      <c r="K136" s="11">
        <f>K137</f>
        <v>500</v>
      </c>
      <c r="L136" s="40"/>
      <c r="M136" s="40"/>
      <c r="N136" s="11">
        <f aca="true" t="shared" si="6" ref="N136:O138">N137</f>
        <v>250</v>
      </c>
      <c r="O136" s="11">
        <f t="shared" si="6"/>
        <v>250</v>
      </c>
      <c r="P136" s="16"/>
    </row>
    <row r="137" spans="1:16" ht="26.25" customHeight="1">
      <c r="A137" s="12">
        <f t="shared" si="3"/>
        <v>120</v>
      </c>
      <c r="D137" s="75" t="s">
        <v>124</v>
      </c>
      <c r="E137" s="80"/>
      <c r="F137" s="81"/>
      <c r="G137" s="43"/>
      <c r="H137" s="5" t="s">
        <v>20</v>
      </c>
      <c r="I137" s="3">
        <v>7001000000</v>
      </c>
      <c r="J137" s="5" t="s">
        <v>2</v>
      </c>
      <c r="K137" s="11">
        <f>K138</f>
        <v>500</v>
      </c>
      <c r="L137" s="40"/>
      <c r="M137" s="40"/>
      <c r="N137" s="11">
        <f t="shared" si="6"/>
        <v>250</v>
      </c>
      <c r="O137" s="11">
        <f t="shared" si="6"/>
        <v>250</v>
      </c>
      <c r="P137" s="16"/>
    </row>
    <row r="138" spans="1:16" ht="26.25" customHeight="1">
      <c r="A138" s="12">
        <f t="shared" si="3"/>
        <v>121</v>
      </c>
      <c r="D138" s="75" t="s">
        <v>54</v>
      </c>
      <c r="E138" s="104"/>
      <c r="F138" s="105"/>
      <c r="G138" s="55"/>
      <c r="H138" s="5" t="s">
        <v>20</v>
      </c>
      <c r="I138" s="3">
        <v>7001000017</v>
      </c>
      <c r="J138" s="5" t="s">
        <v>2</v>
      </c>
      <c r="K138" s="11">
        <f>K139</f>
        <v>500</v>
      </c>
      <c r="L138" s="40"/>
      <c r="M138" s="40"/>
      <c r="N138" s="11">
        <f t="shared" si="6"/>
        <v>250</v>
      </c>
      <c r="O138" s="11">
        <f t="shared" si="6"/>
        <v>250</v>
      </c>
      <c r="P138" s="16"/>
    </row>
    <row r="139" spans="1:16" ht="47.25" customHeight="1">
      <c r="A139" s="12">
        <f t="shared" si="3"/>
        <v>122</v>
      </c>
      <c r="D139" s="75" t="s">
        <v>108</v>
      </c>
      <c r="E139" s="92"/>
      <c r="F139" s="93"/>
      <c r="G139" s="49"/>
      <c r="H139" s="5" t="s">
        <v>20</v>
      </c>
      <c r="I139" s="3">
        <v>7001000017</v>
      </c>
      <c r="J139" s="5" t="s">
        <v>43</v>
      </c>
      <c r="K139" s="11">
        <v>500</v>
      </c>
      <c r="L139" s="40"/>
      <c r="M139" s="40"/>
      <c r="N139" s="11">
        <v>250</v>
      </c>
      <c r="O139" s="11">
        <v>250</v>
      </c>
      <c r="P139" s="16"/>
    </row>
    <row r="140" spans="1:16" ht="15.75">
      <c r="A140" s="12">
        <f t="shared" si="3"/>
        <v>123</v>
      </c>
      <c r="D140" s="72" t="s">
        <v>21</v>
      </c>
      <c r="E140" s="94"/>
      <c r="F140" s="95"/>
      <c r="G140" s="50"/>
      <c r="H140" s="23" t="s">
        <v>22</v>
      </c>
      <c r="I140" s="24" t="s">
        <v>71</v>
      </c>
      <c r="J140" s="23" t="s">
        <v>2</v>
      </c>
      <c r="K140" s="17">
        <f>K144+K141</f>
        <v>29538.7</v>
      </c>
      <c r="N140" s="17">
        <f>N144+N141</f>
        <v>32765</v>
      </c>
      <c r="O140" s="17">
        <f>O144+O141</f>
        <v>7450</v>
      </c>
      <c r="P140" s="16"/>
    </row>
    <row r="141" spans="1:16" ht="44.25" customHeight="1">
      <c r="A141" s="12">
        <f t="shared" si="3"/>
        <v>124</v>
      </c>
      <c r="D141" s="75" t="s">
        <v>147</v>
      </c>
      <c r="E141" s="76"/>
      <c r="F141" s="77"/>
      <c r="G141" s="41"/>
      <c r="H141" s="3" t="s">
        <v>22</v>
      </c>
      <c r="I141" s="5" t="s">
        <v>159</v>
      </c>
      <c r="J141" s="5" t="s">
        <v>2</v>
      </c>
      <c r="K141" s="11">
        <f>K142</f>
        <v>1806</v>
      </c>
      <c r="N141" s="11">
        <f>N142</f>
        <v>200</v>
      </c>
      <c r="O141" s="11">
        <f>O142</f>
        <v>200</v>
      </c>
      <c r="P141" s="16"/>
    </row>
    <row r="142" spans="1:17" s="1" customFormat="1" ht="24" customHeight="1">
      <c r="A142" s="12">
        <f t="shared" si="3"/>
        <v>125</v>
      </c>
      <c r="D142" s="75" t="s">
        <v>121</v>
      </c>
      <c r="E142" s="76"/>
      <c r="F142" s="77"/>
      <c r="G142" s="41"/>
      <c r="H142" s="3" t="s">
        <v>22</v>
      </c>
      <c r="I142" s="5" t="s">
        <v>160</v>
      </c>
      <c r="J142" s="5" t="s">
        <v>2</v>
      </c>
      <c r="K142" s="11">
        <f>K143</f>
        <v>1806</v>
      </c>
      <c r="N142" s="11">
        <f>N143</f>
        <v>200</v>
      </c>
      <c r="O142" s="11">
        <f>O143</f>
        <v>200</v>
      </c>
      <c r="P142" s="16"/>
      <c r="Q142" s="16"/>
    </row>
    <row r="143" spans="1:16" ht="32.25" customHeight="1">
      <c r="A143" s="12">
        <f t="shared" si="3"/>
        <v>126</v>
      </c>
      <c r="D143" s="75" t="s">
        <v>106</v>
      </c>
      <c r="E143" s="76"/>
      <c r="F143" s="77"/>
      <c r="G143" s="41"/>
      <c r="H143" s="3" t="s">
        <v>22</v>
      </c>
      <c r="I143" s="5" t="s">
        <v>160</v>
      </c>
      <c r="J143" s="5" t="s">
        <v>52</v>
      </c>
      <c r="K143" s="11">
        <v>1806</v>
      </c>
      <c r="N143" s="11">
        <v>200</v>
      </c>
      <c r="O143" s="11">
        <v>200</v>
      </c>
      <c r="P143" s="16"/>
    </row>
    <row r="144" spans="1:16" ht="15">
      <c r="A144" s="12">
        <f t="shared" si="3"/>
        <v>127</v>
      </c>
      <c r="D144" s="75" t="s">
        <v>59</v>
      </c>
      <c r="E144" s="76"/>
      <c r="F144" s="77"/>
      <c r="G144" s="41"/>
      <c r="H144" s="3" t="s">
        <v>22</v>
      </c>
      <c r="I144" s="3">
        <v>7000000000</v>
      </c>
      <c r="J144" s="3" t="s">
        <v>2</v>
      </c>
      <c r="K144" s="11">
        <f>K145</f>
        <v>27732.7</v>
      </c>
      <c r="N144" s="11">
        <f>N146+N148+N151</f>
        <v>32565</v>
      </c>
      <c r="O144" s="11">
        <f>O146+O148+O151</f>
        <v>7250</v>
      </c>
      <c r="P144" s="39"/>
    </row>
    <row r="145" spans="1:16" ht="21.75" customHeight="1">
      <c r="A145" s="12">
        <f t="shared" si="3"/>
        <v>128</v>
      </c>
      <c r="D145" s="75" t="s">
        <v>124</v>
      </c>
      <c r="E145" s="80"/>
      <c r="F145" s="81"/>
      <c r="G145" s="43"/>
      <c r="H145" s="3" t="s">
        <v>22</v>
      </c>
      <c r="I145" s="3">
        <v>7001000000</v>
      </c>
      <c r="J145" s="3" t="s">
        <v>2</v>
      </c>
      <c r="K145" s="11">
        <f>K146+K148+K151</f>
        <v>27732.7</v>
      </c>
      <c r="N145" s="11">
        <f>N144</f>
        <v>32565</v>
      </c>
      <c r="O145" s="11">
        <f>O144</f>
        <v>7250</v>
      </c>
      <c r="P145" s="16"/>
    </row>
    <row r="146" spans="1:16" ht="24" customHeight="1">
      <c r="A146" s="12">
        <f t="shared" si="3"/>
        <v>129</v>
      </c>
      <c r="D146" s="75" t="s">
        <v>113</v>
      </c>
      <c r="E146" s="88"/>
      <c r="F146" s="89"/>
      <c r="G146" s="47"/>
      <c r="H146" s="3" t="s">
        <v>22</v>
      </c>
      <c r="I146" s="3">
        <v>7001000018</v>
      </c>
      <c r="J146" s="3" t="s">
        <v>2</v>
      </c>
      <c r="K146" s="11">
        <f>K147</f>
        <v>15198.7</v>
      </c>
      <c r="N146" s="11">
        <f>N147</f>
        <v>32115</v>
      </c>
      <c r="O146" s="11">
        <f>O147</f>
        <v>6800</v>
      </c>
      <c r="P146" s="16"/>
    </row>
    <row r="147" spans="1:18" ht="36" customHeight="1">
      <c r="A147" s="12">
        <f t="shared" si="3"/>
        <v>130</v>
      </c>
      <c r="D147" s="75" t="s">
        <v>106</v>
      </c>
      <c r="E147" s="76"/>
      <c r="F147" s="77"/>
      <c r="G147" s="41"/>
      <c r="H147" s="3" t="s">
        <v>22</v>
      </c>
      <c r="I147" s="3">
        <v>7001000018</v>
      </c>
      <c r="J147" s="3">
        <v>240</v>
      </c>
      <c r="K147" s="11">
        <f>14900+298.7</f>
        <v>15198.7</v>
      </c>
      <c r="N147" s="11">
        <v>32115</v>
      </c>
      <c r="O147" s="11">
        <v>6800</v>
      </c>
      <c r="P147" s="37"/>
      <c r="Q147" s="37"/>
      <c r="R147" s="37"/>
    </row>
    <row r="148" spans="1:16" ht="15">
      <c r="A148" s="12">
        <f aca="true" t="shared" si="7" ref="A148:A202">A147+1</f>
        <v>131</v>
      </c>
      <c r="D148" s="75" t="s">
        <v>114</v>
      </c>
      <c r="E148" s="88"/>
      <c r="F148" s="89"/>
      <c r="G148" s="47"/>
      <c r="H148" s="3" t="s">
        <v>22</v>
      </c>
      <c r="I148" s="3">
        <v>7001000019</v>
      </c>
      <c r="J148" s="3" t="s">
        <v>2</v>
      </c>
      <c r="K148" s="11">
        <f>K149+K150</f>
        <v>984</v>
      </c>
      <c r="N148" s="11">
        <f>N150</f>
        <v>450</v>
      </c>
      <c r="O148" s="11">
        <f>O150</f>
        <v>450</v>
      </c>
      <c r="P148" s="16"/>
    </row>
    <row r="149" spans="1:16" ht="30.75" customHeight="1">
      <c r="A149" s="12">
        <f t="shared" si="7"/>
        <v>132</v>
      </c>
      <c r="D149" s="75" t="s">
        <v>106</v>
      </c>
      <c r="E149" s="76"/>
      <c r="F149" s="77"/>
      <c r="G149" s="41"/>
      <c r="H149" s="3" t="s">
        <v>22</v>
      </c>
      <c r="I149" s="3">
        <v>7001000019</v>
      </c>
      <c r="J149" s="3">
        <v>240</v>
      </c>
      <c r="K149" s="11">
        <v>534</v>
      </c>
      <c r="N149" s="11">
        <v>0</v>
      </c>
      <c r="O149" s="11">
        <v>0</v>
      </c>
      <c r="P149" s="16"/>
    </row>
    <row r="150" spans="1:16" ht="15" customHeight="1">
      <c r="A150" s="12">
        <f t="shared" si="7"/>
        <v>133</v>
      </c>
      <c r="D150" s="75" t="s">
        <v>57</v>
      </c>
      <c r="E150" s="76"/>
      <c r="F150" s="77"/>
      <c r="G150" s="41"/>
      <c r="H150" s="5" t="s">
        <v>22</v>
      </c>
      <c r="I150" s="3">
        <v>7001000019</v>
      </c>
      <c r="J150" s="3">
        <v>610</v>
      </c>
      <c r="K150" s="11">
        <v>450</v>
      </c>
      <c r="N150" s="11">
        <v>450</v>
      </c>
      <c r="O150" s="11">
        <v>450</v>
      </c>
      <c r="P150" s="16"/>
    </row>
    <row r="151" spans="1:16" ht="15">
      <c r="A151" s="12">
        <f t="shared" si="7"/>
        <v>134</v>
      </c>
      <c r="D151" s="75" t="s">
        <v>47</v>
      </c>
      <c r="E151" s="88"/>
      <c r="F151" s="89"/>
      <c r="G151" s="47"/>
      <c r="H151" s="3" t="s">
        <v>22</v>
      </c>
      <c r="I151" s="3">
        <v>7001000020</v>
      </c>
      <c r="J151" s="3" t="s">
        <v>2</v>
      </c>
      <c r="K151" s="11">
        <f>K152+K153</f>
        <v>11550</v>
      </c>
      <c r="N151" s="11">
        <f>N152+N153</f>
        <v>0</v>
      </c>
      <c r="O151" s="11">
        <f>O152+O153</f>
        <v>0</v>
      </c>
      <c r="P151" s="16"/>
    </row>
    <row r="152" spans="1:18" ht="33" customHeight="1">
      <c r="A152" s="12">
        <f t="shared" si="7"/>
        <v>135</v>
      </c>
      <c r="D152" s="75" t="s">
        <v>106</v>
      </c>
      <c r="E152" s="76"/>
      <c r="F152" s="77"/>
      <c r="G152" s="41"/>
      <c r="H152" s="3" t="s">
        <v>22</v>
      </c>
      <c r="I152" s="3">
        <v>7001000020</v>
      </c>
      <c r="J152" s="3">
        <v>240</v>
      </c>
      <c r="K152" s="11">
        <v>2750</v>
      </c>
      <c r="N152" s="11">
        <v>0</v>
      </c>
      <c r="O152" s="11">
        <v>0</v>
      </c>
      <c r="P152" s="37"/>
      <c r="R152" s="37"/>
    </row>
    <row r="153" spans="1:16" ht="15" customHeight="1">
      <c r="A153" s="12">
        <f t="shared" si="7"/>
        <v>136</v>
      </c>
      <c r="D153" s="75" t="s">
        <v>57</v>
      </c>
      <c r="E153" s="76"/>
      <c r="F153" s="77"/>
      <c r="G153" s="41"/>
      <c r="H153" s="5" t="s">
        <v>22</v>
      </c>
      <c r="I153" s="3">
        <v>7001000020</v>
      </c>
      <c r="J153" s="3">
        <v>610</v>
      </c>
      <c r="K153" s="11">
        <v>8800</v>
      </c>
      <c r="N153" s="11">
        <v>0</v>
      </c>
      <c r="O153" s="11">
        <v>0</v>
      </c>
      <c r="P153" s="16"/>
    </row>
    <row r="154" spans="1:17" s="6" customFormat="1" ht="21" customHeight="1">
      <c r="A154" s="12">
        <f t="shared" si="7"/>
        <v>137</v>
      </c>
      <c r="D154" s="72" t="s">
        <v>100</v>
      </c>
      <c r="E154" s="84"/>
      <c r="F154" s="85"/>
      <c r="G154" s="45"/>
      <c r="H154" s="24" t="s">
        <v>23</v>
      </c>
      <c r="I154" s="24" t="s">
        <v>71</v>
      </c>
      <c r="J154" s="24" t="s">
        <v>2</v>
      </c>
      <c r="K154" s="17">
        <f>K155</f>
        <v>850</v>
      </c>
      <c r="N154" s="17">
        <f>N155</f>
        <v>385</v>
      </c>
      <c r="O154" s="17">
        <f>O155</f>
        <v>375</v>
      </c>
      <c r="P154" s="30"/>
      <c r="Q154" s="30"/>
    </row>
    <row r="155" spans="1:17" s="6" customFormat="1" ht="19.5" customHeight="1">
      <c r="A155" s="12">
        <f t="shared" si="7"/>
        <v>138</v>
      </c>
      <c r="D155" s="72" t="s">
        <v>92</v>
      </c>
      <c r="E155" s="94"/>
      <c r="F155" s="95"/>
      <c r="G155" s="50"/>
      <c r="H155" s="23" t="s">
        <v>24</v>
      </c>
      <c r="I155" s="24" t="s">
        <v>71</v>
      </c>
      <c r="J155" s="23" t="s">
        <v>2</v>
      </c>
      <c r="K155" s="17">
        <f>K158</f>
        <v>850</v>
      </c>
      <c r="N155" s="17">
        <f>N158</f>
        <v>385</v>
      </c>
      <c r="O155" s="17">
        <f>O158</f>
        <v>375</v>
      </c>
      <c r="P155" s="30"/>
      <c r="Q155" s="30"/>
    </row>
    <row r="156" spans="1:17" s="6" customFormat="1" ht="15">
      <c r="A156" s="12">
        <f t="shared" si="7"/>
        <v>139</v>
      </c>
      <c r="D156" s="75" t="s">
        <v>59</v>
      </c>
      <c r="E156" s="76"/>
      <c r="F156" s="77"/>
      <c r="G156" s="41"/>
      <c r="H156" s="3" t="s">
        <v>24</v>
      </c>
      <c r="I156" s="3">
        <v>7000000000</v>
      </c>
      <c r="J156" s="3" t="s">
        <v>2</v>
      </c>
      <c r="K156" s="11">
        <f>K158</f>
        <v>850</v>
      </c>
      <c r="N156" s="11">
        <f>N158</f>
        <v>385</v>
      </c>
      <c r="O156" s="11">
        <f>O158</f>
        <v>375</v>
      </c>
      <c r="P156" s="30"/>
      <c r="Q156" s="30"/>
    </row>
    <row r="157" spans="1:17" s="6" customFormat="1" ht="27" customHeight="1">
      <c r="A157" s="12">
        <f t="shared" si="7"/>
        <v>140</v>
      </c>
      <c r="D157" s="75" t="s">
        <v>124</v>
      </c>
      <c r="E157" s="80"/>
      <c r="F157" s="81"/>
      <c r="G157" s="43"/>
      <c r="H157" s="3" t="s">
        <v>24</v>
      </c>
      <c r="I157" s="3">
        <v>7001000000</v>
      </c>
      <c r="J157" s="3" t="s">
        <v>2</v>
      </c>
      <c r="K157" s="11">
        <f>K156</f>
        <v>850</v>
      </c>
      <c r="N157" s="11">
        <f>N156</f>
        <v>385</v>
      </c>
      <c r="O157" s="11">
        <f>O156</f>
        <v>375</v>
      </c>
      <c r="P157" s="30"/>
      <c r="Q157" s="30"/>
    </row>
    <row r="158" spans="1:16" ht="27" customHeight="1">
      <c r="A158" s="12">
        <f t="shared" si="7"/>
        <v>141</v>
      </c>
      <c r="D158" s="75" t="s">
        <v>32</v>
      </c>
      <c r="E158" s="88"/>
      <c r="F158" s="89"/>
      <c r="G158" s="47"/>
      <c r="H158" s="3" t="s">
        <v>24</v>
      </c>
      <c r="I158" s="3">
        <v>7001000022</v>
      </c>
      <c r="J158" s="3" t="s">
        <v>2</v>
      </c>
      <c r="K158" s="11">
        <f>K159</f>
        <v>850</v>
      </c>
      <c r="N158" s="11">
        <f>N159</f>
        <v>385</v>
      </c>
      <c r="O158" s="11">
        <f>O159</f>
        <v>375</v>
      </c>
      <c r="P158" s="16"/>
    </row>
    <row r="159" spans="1:16" ht="36" customHeight="1">
      <c r="A159" s="12">
        <f t="shared" si="7"/>
        <v>142</v>
      </c>
      <c r="D159" s="75" t="s">
        <v>106</v>
      </c>
      <c r="E159" s="76"/>
      <c r="F159" s="77"/>
      <c r="G159" s="41"/>
      <c r="H159" s="5" t="s">
        <v>24</v>
      </c>
      <c r="I159" s="3">
        <v>7001000022</v>
      </c>
      <c r="J159" s="5" t="s">
        <v>52</v>
      </c>
      <c r="K159" s="11">
        <v>850</v>
      </c>
      <c r="N159" s="11">
        <v>385</v>
      </c>
      <c r="O159" s="11">
        <v>375</v>
      </c>
      <c r="P159" s="16"/>
    </row>
    <row r="160" spans="1:17" s="6" customFormat="1" ht="19.5" customHeight="1">
      <c r="A160" s="12">
        <f t="shared" si="7"/>
        <v>143</v>
      </c>
      <c r="D160" s="72" t="s">
        <v>101</v>
      </c>
      <c r="E160" s="78"/>
      <c r="F160" s="79"/>
      <c r="G160" s="42"/>
      <c r="H160" s="24" t="s">
        <v>25</v>
      </c>
      <c r="I160" s="24" t="s">
        <v>71</v>
      </c>
      <c r="J160" s="24" t="s">
        <v>2</v>
      </c>
      <c r="K160" s="17">
        <f>K161</f>
        <v>49525</v>
      </c>
      <c r="N160" s="17">
        <f>N161</f>
        <v>47164.5</v>
      </c>
      <c r="O160" s="17">
        <f>O161</f>
        <v>49000</v>
      </c>
      <c r="P160" s="30"/>
      <c r="Q160" s="30"/>
    </row>
    <row r="161" spans="1:16" ht="15.75">
      <c r="A161" s="12">
        <f t="shared" si="7"/>
        <v>144</v>
      </c>
      <c r="D161" s="72" t="s">
        <v>26</v>
      </c>
      <c r="E161" s="94"/>
      <c r="F161" s="95"/>
      <c r="G161" s="50"/>
      <c r="H161" s="23" t="s">
        <v>27</v>
      </c>
      <c r="I161" s="24" t="s">
        <v>71</v>
      </c>
      <c r="J161" s="23" t="s">
        <v>2</v>
      </c>
      <c r="K161" s="17">
        <f>K162</f>
        <v>49525</v>
      </c>
      <c r="N161" s="17">
        <f>N162</f>
        <v>47164.5</v>
      </c>
      <c r="O161" s="17">
        <f>O162</f>
        <v>49000</v>
      </c>
      <c r="P161" s="16"/>
    </row>
    <row r="162" spans="1:16" ht="30.75" customHeight="1">
      <c r="A162" s="12">
        <f t="shared" si="7"/>
        <v>145</v>
      </c>
      <c r="D162" s="75" t="s">
        <v>178</v>
      </c>
      <c r="E162" s="76"/>
      <c r="F162" s="77"/>
      <c r="G162" s="41"/>
      <c r="H162" s="3" t="s">
        <v>27</v>
      </c>
      <c r="I162" s="5" t="s">
        <v>165</v>
      </c>
      <c r="J162" s="5" t="s">
        <v>2</v>
      </c>
      <c r="K162" s="11">
        <f>K163+K166</f>
        <v>49525</v>
      </c>
      <c r="N162" s="11">
        <f>N163+N166</f>
        <v>47164.5</v>
      </c>
      <c r="O162" s="11">
        <f>O163+O166</f>
        <v>49000</v>
      </c>
      <c r="P162" s="16"/>
    </row>
    <row r="163" spans="1:17" s="8" customFormat="1" ht="36.75" customHeight="1">
      <c r="A163" s="12">
        <f t="shared" si="7"/>
        <v>146</v>
      </c>
      <c r="D163" s="75" t="s">
        <v>179</v>
      </c>
      <c r="E163" s="86"/>
      <c r="F163" s="87"/>
      <c r="G163" s="46"/>
      <c r="H163" s="3" t="s">
        <v>27</v>
      </c>
      <c r="I163" s="5" t="s">
        <v>166</v>
      </c>
      <c r="J163" s="5" t="s">
        <v>2</v>
      </c>
      <c r="K163" s="11">
        <f>K164</f>
        <v>33925</v>
      </c>
      <c r="N163" s="11">
        <f>N164</f>
        <v>31564.5</v>
      </c>
      <c r="O163" s="11">
        <f>O164</f>
        <v>33400</v>
      </c>
      <c r="P163" s="32"/>
      <c r="Q163" s="32"/>
    </row>
    <row r="164" spans="1:17" s="8" customFormat="1" ht="15">
      <c r="A164" s="12">
        <f t="shared" si="7"/>
        <v>147</v>
      </c>
      <c r="D164" s="75" t="s">
        <v>81</v>
      </c>
      <c r="E164" s="76"/>
      <c r="F164" s="77"/>
      <c r="G164" s="41"/>
      <c r="H164" s="5" t="s">
        <v>27</v>
      </c>
      <c r="I164" s="5" t="s">
        <v>167</v>
      </c>
      <c r="J164" s="5" t="s">
        <v>2</v>
      </c>
      <c r="K164" s="11">
        <f>K165</f>
        <v>33925</v>
      </c>
      <c r="N164" s="11">
        <f>N165</f>
        <v>31564.5</v>
      </c>
      <c r="O164" s="11">
        <f>O165</f>
        <v>33400</v>
      </c>
      <c r="P164" s="32"/>
      <c r="Q164" s="32"/>
    </row>
    <row r="165" spans="1:18" s="8" customFormat="1" ht="15" customHeight="1">
      <c r="A165" s="12">
        <f t="shared" si="7"/>
        <v>148</v>
      </c>
      <c r="D165" s="75" t="s">
        <v>57</v>
      </c>
      <c r="E165" s="76"/>
      <c r="F165" s="77"/>
      <c r="G165" s="41"/>
      <c r="H165" s="5" t="s">
        <v>27</v>
      </c>
      <c r="I165" s="5" t="s">
        <v>167</v>
      </c>
      <c r="J165" s="5" t="s">
        <v>56</v>
      </c>
      <c r="K165" s="11">
        <f>33400+800-275</f>
        <v>33925</v>
      </c>
      <c r="N165" s="11">
        <f>33400-2483+647.5</f>
        <v>31564.5</v>
      </c>
      <c r="O165" s="11">
        <v>33400</v>
      </c>
      <c r="P165" s="37"/>
      <c r="Q165" s="38"/>
      <c r="R165" s="37"/>
    </row>
    <row r="166" spans="1:17" s="8" customFormat="1" ht="34.5" customHeight="1">
      <c r="A166" s="12">
        <f t="shared" si="7"/>
        <v>149</v>
      </c>
      <c r="D166" s="75" t="s">
        <v>180</v>
      </c>
      <c r="E166" s="76"/>
      <c r="F166" s="77"/>
      <c r="G166" s="41"/>
      <c r="H166" s="5" t="s">
        <v>27</v>
      </c>
      <c r="I166" s="5" t="s">
        <v>161</v>
      </c>
      <c r="J166" s="5" t="s">
        <v>2</v>
      </c>
      <c r="K166" s="11">
        <f>K167</f>
        <v>15600</v>
      </c>
      <c r="N166" s="11">
        <f>N167</f>
        <v>15600</v>
      </c>
      <c r="O166" s="11">
        <f>O167</f>
        <v>15600</v>
      </c>
      <c r="P166" s="32"/>
      <c r="Q166" s="32"/>
    </row>
    <row r="167" spans="1:17" s="8" customFormat="1" ht="35.25" customHeight="1">
      <c r="A167" s="12">
        <f t="shared" si="7"/>
        <v>150</v>
      </c>
      <c r="D167" s="75" t="s">
        <v>82</v>
      </c>
      <c r="E167" s="76"/>
      <c r="F167" s="77"/>
      <c r="G167" s="41"/>
      <c r="H167" s="5" t="s">
        <v>27</v>
      </c>
      <c r="I167" s="5" t="s">
        <v>162</v>
      </c>
      <c r="J167" s="5" t="s">
        <v>2</v>
      </c>
      <c r="K167" s="11">
        <f>K168</f>
        <v>15600</v>
      </c>
      <c r="N167" s="11">
        <f>N168</f>
        <v>15600</v>
      </c>
      <c r="O167" s="11">
        <f>O168</f>
        <v>15600</v>
      </c>
      <c r="P167" s="32"/>
      <c r="Q167" s="32"/>
    </row>
    <row r="168" spans="1:17" s="8" customFormat="1" ht="15" customHeight="1">
      <c r="A168" s="12">
        <f t="shared" si="7"/>
        <v>151</v>
      </c>
      <c r="D168" s="75" t="s">
        <v>57</v>
      </c>
      <c r="E168" s="76"/>
      <c r="F168" s="77"/>
      <c r="G168" s="41"/>
      <c r="H168" s="5" t="s">
        <v>27</v>
      </c>
      <c r="I168" s="5" t="s">
        <v>162</v>
      </c>
      <c r="J168" s="5" t="s">
        <v>56</v>
      </c>
      <c r="K168" s="11">
        <v>15600</v>
      </c>
      <c r="N168" s="11">
        <v>15600</v>
      </c>
      <c r="O168" s="11">
        <v>15600</v>
      </c>
      <c r="P168" s="32"/>
      <c r="Q168" s="32"/>
    </row>
    <row r="169" spans="1:16" ht="15.75">
      <c r="A169" s="12">
        <f t="shared" si="7"/>
        <v>152</v>
      </c>
      <c r="D169" s="72" t="s">
        <v>102</v>
      </c>
      <c r="E169" s="84"/>
      <c r="F169" s="85"/>
      <c r="G169" s="45"/>
      <c r="H169" s="24" t="s">
        <v>28</v>
      </c>
      <c r="I169" s="24" t="s">
        <v>71</v>
      </c>
      <c r="J169" s="24" t="s">
        <v>2</v>
      </c>
      <c r="K169" s="17">
        <f>K170+K175+K180+K184</f>
        <v>1425.1</v>
      </c>
      <c r="N169" s="17">
        <f>N170+N175+N180+N184</f>
        <v>1321.1999999999998</v>
      </c>
      <c r="O169" s="17">
        <f>O170+O175+O180+O184</f>
        <v>1321.1999999999998</v>
      </c>
      <c r="P169" s="16"/>
    </row>
    <row r="170" spans="1:17" s="6" customFormat="1" ht="15.75">
      <c r="A170" s="12">
        <f t="shared" si="7"/>
        <v>153</v>
      </c>
      <c r="D170" s="72" t="s">
        <v>29</v>
      </c>
      <c r="E170" s="94"/>
      <c r="F170" s="95"/>
      <c r="G170" s="50"/>
      <c r="H170" s="23" t="s">
        <v>30</v>
      </c>
      <c r="I170" s="24" t="s">
        <v>71</v>
      </c>
      <c r="J170" s="23" t="s">
        <v>2</v>
      </c>
      <c r="K170" s="17">
        <f>K173</f>
        <v>535.1</v>
      </c>
      <c r="N170" s="17">
        <f>N173</f>
        <v>532.4</v>
      </c>
      <c r="O170" s="17">
        <f>O173</f>
        <v>532.4</v>
      </c>
      <c r="P170" s="30"/>
      <c r="Q170" s="30"/>
    </row>
    <row r="171" spans="1:17" s="6" customFormat="1" ht="23.25" customHeight="1">
      <c r="A171" s="12">
        <f t="shared" si="7"/>
        <v>154</v>
      </c>
      <c r="D171" s="75" t="s">
        <v>59</v>
      </c>
      <c r="E171" s="76"/>
      <c r="F171" s="77"/>
      <c r="G171" s="41"/>
      <c r="H171" s="3" t="s">
        <v>30</v>
      </c>
      <c r="I171" s="3">
        <v>7000000000</v>
      </c>
      <c r="J171" s="3" t="s">
        <v>2</v>
      </c>
      <c r="K171" s="11">
        <f>K173</f>
        <v>535.1</v>
      </c>
      <c r="N171" s="11">
        <f>N173</f>
        <v>532.4</v>
      </c>
      <c r="O171" s="11">
        <f>O173</f>
        <v>532.4</v>
      </c>
      <c r="P171" s="30"/>
      <c r="Q171" s="30"/>
    </row>
    <row r="172" spans="1:17" s="6" customFormat="1" ht="24" customHeight="1">
      <c r="A172" s="12">
        <f t="shared" si="7"/>
        <v>155</v>
      </c>
      <c r="D172" s="75" t="s">
        <v>124</v>
      </c>
      <c r="E172" s="80"/>
      <c r="F172" s="81"/>
      <c r="G172" s="43"/>
      <c r="H172" s="3" t="s">
        <v>30</v>
      </c>
      <c r="I172" s="3">
        <v>7001000000</v>
      </c>
      <c r="J172" s="3" t="s">
        <v>2</v>
      </c>
      <c r="K172" s="11">
        <f>K171</f>
        <v>535.1</v>
      </c>
      <c r="N172" s="11">
        <f>N171</f>
        <v>532.4</v>
      </c>
      <c r="O172" s="11">
        <f>O171</f>
        <v>532.4</v>
      </c>
      <c r="P172" s="30"/>
      <c r="Q172" s="30"/>
    </row>
    <row r="173" spans="1:16" ht="15">
      <c r="A173" s="12">
        <f t="shared" si="7"/>
        <v>156</v>
      </c>
      <c r="D173" s="75" t="s">
        <v>42</v>
      </c>
      <c r="E173" s="88"/>
      <c r="F173" s="89"/>
      <c r="G173" s="47"/>
      <c r="H173" s="3" t="s">
        <v>30</v>
      </c>
      <c r="I173" s="3">
        <v>7001000026</v>
      </c>
      <c r="J173" s="3" t="s">
        <v>2</v>
      </c>
      <c r="K173" s="11">
        <f>K174</f>
        <v>535.1</v>
      </c>
      <c r="N173" s="11">
        <f>N174</f>
        <v>532.4</v>
      </c>
      <c r="O173" s="11">
        <f>O174</f>
        <v>532.4</v>
      </c>
      <c r="P173" s="16"/>
    </row>
    <row r="174" spans="1:16" ht="27" customHeight="1">
      <c r="A174" s="12">
        <f t="shared" si="7"/>
        <v>157</v>
      </c>
      <c r="D174" s="75" t="s">
        <v>45</v>
      </c>
      <c r="E174" s="121"/>
      <c r="F174" s="122"/>
      <c r="G174" s="63"/>
      <c r="H174" s="3" t="s">
        <v>30</v>
      </c>
      <c r="I174" s="3">
        <v>7001000026</v>
      </c>
      <c r="J174" s="3">
        <v>320</v>
      </c>
      <c r="K174" s="11">
        <v>535.1</v>
      </c>
      <c r="N174" s="11">
        <v>532.4</v>
      </c>
      <c r="O174" s="11">
        <v>532.4</v>
      </c>
      <c r="P174" s="16"/>
    </row>
    <row r="175" spans="1:16" ht="15.75">
      <c r="A175" s="12">
        <f t="shared" si="7"/>
        <v>158</v>
      </c>
      <c r="D175" s="72" t="s">
        <v>50</v>
      </c>
      <c r="E175" s="82"/>
      <c r="F175" s="83"/>
      <c r="G175" s="44"/>
      <c r="H175" s="23">
        <v>1003</v>
      </c>
      <c r="I175" s="24" t="s">
        <v>71</v>
      </c>
      <c r="J175" s="23" t="s">
        <v>2</v>
      </c>
      <c r="K175" s="17">
        <f>K176</f>
        <v>5</v>
      </c>
      <c r="N175" s="17">
        <f>N176</f>
        <v>5</v>
      </c>
      <c r="O175" s="17">
        <f>O176</f>
        <v>5</v>
      </c>
      <c r="P175" s="16"/>
    </row>
    <row r="176" spans="1:16" ht="27.75" customHeight="1">
      <c r="A176" s="12">
        <f t="shared" si="7"/>
        <v>159</v>
      </c>
      <c r="D176" s="75" t="s">
        <v>59</v>
      </c>
      <c r="E176" s="76"/>
      <c r="F176" s="77"/>
      <c r="G176" s="41"/>
      <c r="H176" s="3">
        <v>1003</v>
      </c>
      <c r="I176" s="3">
        <v>7000000000</v>
      </c>
      <c r="J176" s="3" t="s">
        <v>2</v>
      </c>
      <c r="K176" s="11">
        <f>K178</f>
        <v>5</v>
      </c>
      <c r="N176" s="11">
        <f>N178</f>
        <v>5</v>
      </c>
      <c r="O176" s="11">
        <f>O178</f>
        <v>5</v>
      </c>
      <c r="P176" s="16"/>
    </row>
    <row r="177" spans="1:16" ht="27.75" customHeight="1">
      <c r="A177" s="12">
        <f t="shared" si="7"/>
        <v>160</v>
      </c>
      <c r="D177" s="75" t="s">
        <v>124</v>
      </c>
      <c r="E177" s="80"/>
      <c r="F177" s="81"/>
      <c r="G177" s="43"/>
      <c r="H177" s="3">
        <v>1003</v>
      </c>
      <c r="I177" s="3">
        <v>7001000000</v>
      </c>
      <c r="J177" s="3" t="s">
        <v>2</v>
      </c>
      <c r="K177" s="11">
        <f>K176</f>
        <v>5</v>
      </c>
      <c r="N177" s="11">
        <f>N176</f>
        <v>5</v>
      </c>
      <c r="O177" s="11">
        <f>O176</f>
        <v>5</v>
      </c>
      <c r="P177" s="16"/>
    </row>
    <row r="178" spans="1:16" ht="24" customHeight="1">
      <c r="A178" s="12">
        <f t="shared" si="7"/>
        <v>161</v>
      </c>
      <c r="D178" s="75" t="s">
        <v>51</v>
      </c>
      <c r="E178" s="86"/>
      <c r="F178" s="87"/>
      <c r="G178" s="46"/>
      <c r="H178" s="3">
        <v>1003</v>
      </c>
      <c r="I178" s="3">
        <v>7001000033</v>
      </c>
      <c r="J178" s="3" t="s">
        <v>2</v>
      </c>
      <c r="K178" s="11">
        <f>K179</f>
        <v>5</v>
      </c>
      <c r="N178" s="11">
        <f>N179</f>
        <v>5</v>
      </c>
      <c r="O178" s="11">
        <f>O179</f>
        <v>5</v>
      </c>
      <c r="P178" s="16"/>
    </row>
    <row r="179" spans="1:16" ht="20.25" customHeight="1">
      <c r="A179" s="12">
        <f t="shared" si="7"/>
        <v>162</v>
      </c>
      <c r="D179" s="75" t="s">
        <v>66</v>
      </c>
      <c r="E179" s="121"/>
      <c r="F179" s="122"/>
      <c r="G179" s="63"/>
      <c r="H179" s="3">
        <v>1003</v>
      </c>
      <c r="I179" s="3">
        <v>7001000033</v>
      </c>
      <c r="J179" s="5" t="s">
        <v>67</v>
      </c>
      <c r="K179" s="11">
        <v>5</v>
      </c>
      <c r="N179" s="11">
        <v>5</v>
      </c>
      <c r="O179" s="11">
        <v>5</v>
      </c>
      <c r="P179" s="16"/>
    </row>
    <row r="180" spans="1:16" ht="25.5" customHeight="1">
      <c r="A180" s="12">
        <f t="shared" si="7"/>
        <v>163</v>
      </c>
      <c r="D180" s="72" t="s">
        <v>130</v>
      </c>
      <c r="E180" s="82"/>
      <c r="F180" s="83"/>
      <c r="G180" s="44"/>
      <c r="H180" s="23">
        <v>1004</v>
      </c>
      <c r="I180" s="24" t="s">
        <v>71</v>
      </c>
      <c r="J180" s="23" t="s">
        <v>2</v>
      </c>
      <c r="K180" s="11">
        <f>K181</f>
        <v>850</v>
      </c>
      <c r="N180" s="11">
        <f aca="true" t="shared" si="8" ref="N180:O182">N181</f>
        <v>748.8</v>
      </c>
      <c r="O180" s="11">
        <f t="shared" si="8"/>
        <v>748.8</v>
      </c>
      <c r="P180" s="16"/>
    </row>
    <row r="181" spans="1:16" ht="29.25" customHeight="1">
      <c r="A181" s="12">
        <f t="shared" si="7"/>
        <v>164</v>
      </c>
      <c r="D181" s="75" t="s">
        <v>148</v>
      </c>
      <c r="E181" s="86"/>
      <c r="F181" s="87"/>
      <c r="G181" s="46"/>
      <c r="H181" s="5" t="s">
        <v>129</v>
      </c>
      <c r="I181" s="5" t="s">
        <v>80</v>
      </c>
      <c r="J181" s="5" t="s">
        <v>2</v>
      </c>
      <c r="K181" s="11">
        <f>K182</f>
        <v>850</v>
      </c>
      <c r="N181" s="11">
        <f t="shared" si="8"/>
        <v>748.8</v>
      </c>
      <c r="O181" s="11">
        <f t="shared" si="8"/>
        <v>748.8</v>
      </c>
      <c r="P181" s="16"/>
    </row>
    <row r="182" spans="1:16" ht="40.5" customHeight="1">
      <c r="A182" s="12">
        <f t="shared" si="7"/>
        <v>165</v>
      </c>
      <c r="D182" s="75" t="s">
        <v>132</v>
      </c>
      <c r="E182" s="76"/>
      <c r="F182" s="77"/>
      <c r="G182" s="41"/>
      <c r="H182" s="5" t="s">
        <v>129</v>
      </c>
      <c r="I182" s="5" t="s">
        <v>133</v>
      </c>
      <c r="J182" s="5" t="s">
        <v>2</v>
      </c>
      <c r="K182" s="11">
        <f>K183</f>
        <v>850</v>
      </c>
      <c r="N182" s="11">
        <f t="shared" si="8"/>
        <v>748.8</v>
      </c>
      <c r="O182" s="11">
        <f t="shared" si="8"/>
        <v>748.8</v>
      </c>
      <c r="P182" s="16"/>
    </row>
    <row r="183" spans="1:16" ht="27" customHeight="1">
      <c r="A183" s="12">
        <f t="shared" si="7"/>
        <v>166</v>
      </c>
      <c r="D183" s="75" t="s">
        <v>45</v>
      </c>
      <c r="E183" s="121"/>
      <c r="F183" s="122"/>
      <c r="G183" s="63"/>
      <c r="H183" s="5" t="s">
        <v>129</v>
      </c>
      <c r="I183" s="5" t="s">
        <v>133</v>
      </c>
      <c r="J183" s="5" t="s">
        <v>65</v>
      </c>
      <c r="K183" s="11">
        <v>850</v>
      </c>
      <c r="N183" s="11">
        <v>748.8</v>
      </c>
      <c r="O183" s="11">
        <v>748.8</v>
      </c>
      <c r="P183" s="37"/>
    </row>
    <row r="184" spans="1:16" ht="27" customHeight="1">
      <c r="A184" s="12">
        <f t="shared" si="7"/>
        <v>167</v>
      </c>
      <c r="D184" s="72" t="s">
        <v>183</v>
      </c>
      <c r="E184" s="78"/>
      <c r="F184" s="79"/>
      <c r="G184" s="42"/>
      <c r="H184" s="23">
        <v>1006</v>
      </c>
      <c r="I184" s="24" t="s">
        <v>71</v>
      </c>
      <c r="J184" s="23" t="s">
        <v>2</v>
      </c>
      <c r="K184" s="11">
        <f>K185</f>
        <v>35</v>
      </c>
      <c r="N184" s="11">
        <f aca="true" t="shared" si="9" ref="N184:O187">N185</f>
        <v>35</v>
      </c>
      <c r="O184" s="11">
        <f t="shared" si="9"/>
        <v>35</v>
      </c>
      <c r="P184" s="37"/>
    </row>
    <row r="185" spans="1:16" ht="27" customHeight="1">
      <c r="A185" s="12">
        <f t="shared" si="7"/>
        <v>168</v>
      </c>
      <c r="D185" s="75" t="s">
        <v>59</v>
      </c>
      <c r="E185" s="76"/>
      <c r="F185" s="77"/>
      <c r="G185" s="41"/>
      <c r="H185" s="3">
        <v>1006</v>
      </c>
      <c r="I185" s="3">
        <v>7000000000</v>
      </c>
      <c r="J185" s="3" t="s">
        <v>2</v>
      </c>
      <c r="K185" s="11">
        <f>K186</f>
        <v>35</v>
      </c>
      <c r="N185" s="11">
        <f t="shared" si="9"/>
        <v>35</v>
      </c>
      <c r="O185" s="11">
        <f t="shared" si="9"/>
        <v>35</v>
      </c>
      <c r="P185" s="37"/>
    </row>
    <row r="186" spans="1:16" ht="27" customHeight="1">
      <c r="A186" s="12">
        <f t="shared" si="7"/>
        <v>169</v>
      </c>
      <c r="D186" s="75" t="s">
        <v>124</v>
      </c>
      <c r="E186" s="80"/>
      <c r="F186" s="81"/>
      <c r="G186" s="43"/>
      <c r="H186" s="3">
        <v>1006</v>
      </c>
      <c r="I186" s="3">
        <v>7001000000</v>
      </c>
      <c r="J186" s="3" t="s">
        <v>2</v>
      </c>
      <c r="K186" s="11">
        <f>K187</f>
        <v>35</v>
      </c>
      <c r="N186" s="11">
        <f t="shared" si="9"/>
        <v>35</v>
      </c>
      <c r="O186" s="11">
        <f t="shared" si="9"/>
        <v>35</v>
      </c>
      <c r="P186" s="37"/>
    </row>
    <row r="187" spans="1:16" ht="27" customHeight="1">
      <c r="A187" s="12">
        <f t="shared" si="7"/>
        <v>170</v>
      </c>
      <c r="D187" s="75" t="s">
        <v>181</v>
      </c>
      <c r="E187" s="76"/>
      <c r="F187" s="77"/>
      <c r="G187" s="41"/>
      <c r="H187" s="3">
        <v>1006</v>
      </c>
      <c r="I187" s="3">
        <v>7001000027</v>
      </c>
      <c r="J187" s="3" t="s">
        <v>2</v>
      </c>
      <c r="K187" s="11">
        <f>K188</f>
        <v>35</v>
      </c>
      <c r="N187" s="11">
        <f t="shared" si="9"/>
        <v>35</v>
      </c>
      <c r="O187" s="11">
        <f t="shared" si="9"/>
        <v>35</v>
      </c>
      <c r="P187" s="37"/>
    </row>
    <row r="188" spans="1:16" ht="27" customHeight="1">
      <c r="A188" s="12">
        <f t="shared" si="7"/>
        <v>171</v>
      </c>
      <c r="D188" s="75" t="s">
        <v>182</v>
      </c>
      <c r="E188" s="76"/>
      <c r="F188" s="77"/>
      <c r="G188" s="41"/>
      <c r="H188" s="3">
        <v>1006</v>
      </c>
      <c r="I188" s="3">
        <v>7001000027</v>
      </c>
      <c r="J188" s="3">
        <v>630</v>
      </c>
      <c r="K188" s="11">
        <v>35</v>
      </c>
      <c r="N188" s="11">
        <v>35</v>
      </c>
      <c r="O188" s="11">
        <v>35</v>
      </c>
      <c r="P188" s="37"/>
    </row>
    <row r="189" spans="1:16" ht="15.75">
      <c r="A189" s="12">
        <f t="shared" si="7"/>
        <v>172</v>
      </c>
      <c r="D189" s="72" t="s">
        <v>103</v>
      </c>
      <c r="E189" s="84"/>
      <c r="F189" s="85"/>
      <c r="G189" s="45"/>
      <c r="H189" s="24" t="s">
        <v>35</v>
      </c>
      <c r="I189" s="24" t="s">
        <v>71</v>
      </c>
      <c r="J189" s="24" t="s">
        <v>2</v>
      </c>
      <c r="K189" s="17">
        <f>K190</f>
        <v>12425.8</v>
      </c>
      <c r="N189" s="17">
        <f aca="true" t="shared" si="10" ref="N189:O191">N190</f>
        <v>12227.5</v>
      </c>
      <c r="O189" s="17">
        <f t="shared" si="10"/>
        <v>12227.5</v>
      </c>
      <c r="P189" s="16"/>
    </row>
    <row r="190" spans="1:16" ht="15.75">
      <c r="A190" s="12">
        <f t="shared" si="7"/>
        <v>173</v>
      </c>
      <c r="D190" s="72" t="s">
        <v>34</v>
      </c>
      <c r="E190" s="94"/>
      <c r="F190" s="95"/>
      <c r="G190" s="50"/>
      <c r="H190" s="23">
        <v>1102</v>
      </c>
      <c r="I190" s="24" t="s">
        <v>71</v>
      </c>
      <c r="J190" s="23" t="s">
        <v>2</v>
      </c>
      <c r="K190" s="17">
        <f>K191</f>
        <v>12425.8</v>
      </c>
      <c r="N190" s="17">
        <f t="shared" si="10"/>
        <v>12227.5</v>
      </c>
      <c r="O190" s="17">
        <f t="shared" si="10"/>
        <v>12227.5</v>
      </c>
      <c r="P190" s="16"/>
    </row>
    <row r="191" spans="1:16" ht="35.25" customHeight="1">
      <c r="A191" s="12">
        <f t="shared" si="7"/>
        <v>174</v>
      </c>
      <c r="D191" s="75" t="s">
        <v>149</v>
      </c>
      <c r="E191" s="76"/>
      <c r="F191" s="77"/>
      <c r="G191" s="41"/>
      <c r="H191" s="3">
        <v>1102</v>
      </c>
      <c r="I191" s="3">
        <v>1000000000</v>
      </c>
      <c r="J191" s="3" t="s">
        <v>2</v>
      </c>
      <c r="K191" s="11">
        <f>K192+K196+K198</f>
        <v>12425.8</v>
      </c>
      <c r="N191" s="11">
        <f t="shared" si="10"/>
        <v>12227.5</v>
      </c>
      <c r="O191" s="11">
        <f t="shared" si="10"/>
        <v>12227.5</v>
      </c>
      <c r="P191" s="16"/>
    </row>
    <row r="192" spans="1:16" ht="36" customHeight="1">
      <c r="A192" s="12">
        <f t="shared" si="7"/>
        <v>175</v>
      </c>
      <c r="D192" s="75" t="s">
        <v>83</v>
      </c>
      <c r="E192" s="88"/>
      <c r="F192" s="89"/>
      <c r="G192" s="47"/>
      <c r="H192" s="3">
        <v>1102</v>
      </c>
      <c r="I192" s="3">
        <v>1001100000</v>
      </c>
      <c r="J192" s="3" t="s">
        <v>2</v>
      </c>
      <c r="K192" s="11">
        <f>K193+K194+K195</f>
        <v>12250.9</v>
      </c>
      <c r="N192" s="11">
        <f>N193+N194+N195</f>
        <v>12227.5</v>
      </c>
      <c r="O192" s="11">
        <f>O193+O194+O195</f>
        <v>12227.5</v>
      </c>
      <c r="P192" s="39"/>
    </row>
    <row r="193" spans="1:16" ht="24" customHeight="1">
      <c r="A193" s="12">
        <f t="shared" si="7"/>
        <v>176</v>
      </c>
      <c r="D193" s="75" t="s">
        <v>44</v>
      </c>
      <c r="E193" s="76"/>
      <c r="F193" s="77"/>
      <c r="G193" s="41"/>
      <c r="H193" s="3">
        <v>1102</v>
      </c>
      <c r="I193" s="3">
        <v>1001100000</v>
      </c>
      <c r="J193" s="3">
        <v>110</v>
      </c>
      <c r="K193" s="11">
        <v>9725</v>
      </c>
      <c r="N193" s="11">
        <v>9725</v>
      </c>
      <c r="O193" s="11">
        <v>9725</v>
      </c>
      <c r="P193" s="37"/>
    </row>
    <row r="194" spans="1:16" ht="40.5" customHeight="1">
      <c r="A194" s="12">
        <f t="shared" si="7"/>
        <v>177</v>
      </c>
      <c r="D194" s="75" t="s">
        <v>106</v>
      </c>
      <c r="E194" s="76"/>
      <c r="F194" s="77"/>
      <c r="G194" s="41"/>
      <c r="H194" s="3">
        <v>1102</v>
      </c>
      <c r="I194" s="3">
        <v>1001100000</v>
      </c>
      <c r="J194" s="3">
        <v>240</v>
      </c>
      <c r="K194" s="11">
        <f>2500+23.4</f>
        <v>2523.4</v>
      </c>
      <c r="N194" s="11">
        <v>2500</v>
      </c>
      <c r="O194" s="11">
        <v>2500</v>
      </c>
      <c r="P194" s="37"/>
    </row>
    <row r="195" spans="1:16" ht="20.25" customHeight="1">
      <c r="A195" s="12">
        <f t="shared" si="7"/>
        <v>178</v>
      </c>
      <c r="D195" s="75" t="s">
        <v>55</v>
      </c>
      <c r="E195" s="76"/>
      <c r="F195" s="77"/>
      <c r="G195" s="41"/>
      <c r="H195" s="3">
        <v>1102</v>
      </c>
      <c r="I195" s="3">
        <v>1001100000</v>
      </c>
      <c r="J195" s="3">
        <v>850</v>
      </c>
      <c r="K195" s="11">
        <v>2.5</v>
      </c>
      <c r="N195" s="11">
        <v>2.5</v>
      </c>
      <c r="O195" s="11">
        <v>2.5</v>
      </c>
      <c r="P195" s="16"/>
    </row>
    <row r="196" spans="1:16" ht="54.75" customHeight="1">
      <c r="A196" s="12">
        <f t="shared" si="7"/>
        <v>179</v>
      </c>
      <c r="D196" s="75" t="s">
        <v>138</v>
      </c>
      <c r="E196" s="90"/>
      <c r="F196" s="91"/>
      <c r="G196" s="48"/>
      <c r="H196" s="3">
        <v>1102</v>
      </c>
      <c r="I196" s="3" t="s">
        <v>163</v>
      </c>
      <c r="J196" s="3" t="s">
        <v>2</v>
      </c>
      <c r="K196" s="11">
        <f>K197</f>
        <v>52.5</v>
      </c>
      <c r="N196" s="11">
        <v>0</v>
      </c>
      <c r="O196" s="11">
        <v>0</v>
      </c>
      <c r="P196" s="16"/>
    </row>
    <row r="197" spans="1:16" ht="37.5" customHeight="1">
      <c r="A197" s="12">
        <f t="shared" si="7"/>
        <v>180</v>
      </c>
      <c r="D197" s="75" t="s">
        <v>106</v>
      </c>
      <c r="E197" s="76"/>
      <c r="F197" s="77"/>
      <c r="G197" s="41"/>
      <c r="H197" s="3">
        <v>1102</v>
      </c>
      <c r="I197" s="3" t="s">
        <v>163</v>
      </c>
      <c r="J197" s="3">
        <v>240</v>
      </c>
      <c r="K197" s="11">
        <v>52.5</v>
      </c>
      <c r="N197" s="11">
        <v>0</v>
      </c>
      <c r="O197" s="11">
        <v>0</v>
      </c>
      <c r="P197" s="16"/>
    </row>
    <row r="198" spans="1:16" ht="41.25" customHeight="1">
      <c r="A198" s="12">
        <f t="shared" si="7"/>
        <v>181</v>
      </c>
      <c r="D198" s="75" t="s">
        <v>137</v>
      </c>
      <c r="E198" s="90"/>
      <c r="F198" s="91"/>
      <c r="G198" s="48"/>
      <c r="H198" s="3">
        <v>1102</v>
      </c>
      <c r="I198" s="3" t="s">
        <v>164</v>
      </c>
      <c r="J198" s="3" t="s">
        <v>2</v>
      </c>
      <c r="K198" s="11">
        <f>K199</f>
        <v>122.4</v>
      </c>
      <c r="N198" s="11">
        <v>0</v>
      </c>
      <c r="O198" s="11">
        <v>0</v>
      </c>
      <c r="P198" s="16"/>
    </row>
    <row r="199" spans="1:16" ht="38.25" customHeight="1">
      <c r="A199" s="12">
        <f t="shared" si="7"/>
        <v>182</v>
      </c>
      <c r="D199" s="75" t="s">
        <v>106</v>
      </c>
      <c r="E199" s="76"/>
      <c r="F199" s="77"/>
      <c r="G199" s="41"/>
      <c r="H199" s="3">
        <v>1102</v>
      </c>
      <c r="I199" s="3" t="s">
        <v>164</v>
      </c>
      <c r="J199" s="3">
        <v>240</v>
      </c>
      <c r="K199" s="11">
        <v>122.4</v>
      </c>
      <c r="N199" s="11">
        <v>0</v>
      </c>
      <c r="O199" s="11">
        <v>0</v>
      </c>
      <c r="P199" s="16"/>
    </row>
    <row r="200" spans="1:16" ht="25.5" customHeight="1">
      <c r="A200" s="12">
        <f>A199+1</f>
        <v>183</v>
      </c>
      <c r="D200" s="72" t="s">
        <v>104</v>
      </c>
      <c r="E200" s="78"/>
      <c r="F200" s="79"/>
      <c r="G200" s="42"/>
      <c r="H200" s="23">
        <v>1200</v>
      </c>
      <c r="I200" s="24" t="s">
        <v>71</v>
      </c>
      <c r="J200" s="24" t="s">
        <v>2</v>
      </c>
      <c r="K200" s="17">
        <f>K201</f>
        <v>190</v>
      </c>
      <c r="N200" s="17">
        <f aca="true" t="shared" si="11" ref="N200:O203">N201</f>
        <v>200</v>
      </c>
      <c r="O200" s="17">
        <f t="shared" si="11"/>
        <v>210</v>
      </c>
      <c r="P200" s="16"/>
    </row>
    <row r="201" spans="1:16" ht="21" customHeight="1">
      <c r="A201" s="12">
        <f t="shared" si="7"/>
        <v>184</v>
      </c>
      <c r="D201" s="72" t="s">
        <v>94</v>
      </c>
      <c r="E201" s="78"/>
      <c r="F201" s="79"/>
      <c r="G201" s="42"/>
      <c r="H201" s="24" t="s">
        <v>95</v>
      </c>
      <c r="I201" s="24" t="s">
        <v>71</v>
      </c>
      <c r="J201" s="23" t="s">
        <v>2</v>
      </c>
      <c r="K201" s="17">
        <f>K202</f>
        <v>190</v>
      </c>
      <c r="N201" s="17">
        <f t="shared" si="11"/>
        <v>200</v>
      </c>
      <c r="O201" s="17">
        <f t="shared" si="11"/>
        <v>210</v>
      </c>
      <c r="P201" s="16"/>
    </row>
    <row r="202" spans="1:16" ht="51.75" customHeight="1">
      <c r="A202" s="12">
        <f t="shared" si="7"/>
        <v>185</v>
      </c>
      <c r="D202" s="75" t="s">
        <v>184</v>
      </c>
      <c r="E202" s="76"/>
      <c r="F202" s="77"/>
      <c r="G202" s="41"/>
      <c r="H202" s="5" t="s">
        <v>95</v>
      </c>
      <c r="I202" s="5" t="s">
        <v>75</v>
      </c>
      <c r="J202" s="5" t="s">
        <v>2</v>
      </c>
      <c r="K202" s="11">
        <f>K203</f>
        <v>190</v>
      </c>
      <c r="N202" s="11">
        <f t="shared" si="11"/>
        <v>200</v>
      </c>
      <c r="O202" s="11">
        <f t="shared" si="11"/>
        <v>210</v>
      </c>
      <c r="P202" s="16"/>
    </row>
    <row r="203" spans="1:16" ht="22.5" customHeight="1">
      <c r="A203" s="12">
        <f>A202+1</f>
        <v>186</v>
      </c>
      <c r="D203" s="75" t="s">
        <v>126</v>
      </c>
      <c r="E203" s="76"/>
      <c r="F203" s="77"/>
      <c r="G203" s="41"/>
      <c r="H203" s="5" t="s">
        <v>95</v>
      </c>
      <c r="I203" s="5" t="s">
        <v>86</v>
      </c>
      <c r="J203" s="5" t="s">
        <v>2</v>
      </c>
      <c r="K203" s="11">
        <f>K204</f>
        <v>190</v>
      </c>
      <c r="N203" s="11">
        <f t="shared" si="11"/>
        <v>200</v>
      </c>
      <c r="O203" s="11">
        <f t="shared" si="11"/>
        <v>210</v>
      </c>
      <c r="P203" s="16"/>
    </row>
    <row r="204" spans="1:16" ht="36" customHeight="1">
      <c r="A204" s="12">
        <f>A203+1</f>
        <v>187</v>
      </c>
      <c r="D204" s="75" t="s">
        <v>106</v>
      </c>
      <c r="E204" s="76"/>
      <c r="F204" s="77"/>
      <c r="G204" s="41"/>
      <c r="H204" s="5" t="s">
        <v>95</v>
      </c>
      <c r="I204" s="5" t="s">
        <v>86</v>
      </c>
      <c r="J204" s="5" t="s">
        <v>52</v>
      </c>
      <c r="K204" s="11">
        <v>190</v>
      </c>
      <c r="N204" s="11">
        <v>200</v>
      </c>
      <c r="O204" s="11">
        <v>210</v>
      </c>
      <c r="P204" s="16"/>
    </row>
    <row r="205" spans="1:16" ht="20.25">
      <c r="A205" s="12">
        <f>A204+1</f>
        <v>188</v>
      </c>
      <c r="D205" s="126" t="s">
        <v>31</v>
      </c>
      <c r="E205" s="127"/>
      <c r="F205" s="128"/>
      <c r="G205" s="64"/>
      <c r="H205" s="15"/>
      <c r="I205" s="15"/>
      <c r="J205" s="15"/>
      <c r="K205" s="17">
        <f>K12+K21</f>
        <v>334042.89999999997</v>
      </c>
      <c r="N205" s="17">
        <f>N12+N21</f>
        <v>239441.80000000002</v>
      </c>
      <c r="O205" s="17">
        <f>O12+O21</f>
        <v>130051.2</v>
      </c>
      <c r="P205" s="16"/>
    </row>
    <row r="206" spans="1:16" ht="15">
      <c r="A206" s="12">
        <f>A205+1</f>
        <v>189</v>
      </c>
      <c r="D206" s="123" t="s">
        <v>58</v>
      </c>
      <c r="E206" s="124"/>
      <c r="F206" s="125"/>
      <c r="G206" s="62"/>
      <c r="H206" s="21"/>
      <c r="I206" s="21"/>
      <c r="J206" s="21"/>
      <c r="K206" s="18">
        <v>-11660.1</v>
      </c>
      <c r="N206" s="18">
        <v>0</v>
      </c>
      <c r="O206" s="18">
        <v>0</v>
      </c>
      <c r="P206" s="16"/>
    </row>
    <row r="207" spans="4:16" ht="12.75">
      <c r="D207" s="22"/>
      <c r="E207" s="22"/>
      <c r="F207" s="22" t="s">
        <v>41</v>
      </c>
      <c r="G207" s="22"/>
      <c r="H207" s="22"/>
      <c r="I207" s="22"/>
      <c r="J207" s="22"/>
      <c r="K207" s="22"/>
      <c r="N207" s="1"/>
      <c r="O207" s="16"/>
      <c r="P207" s="16"/>
    </row>
    <row r="208" spans="4:15" ht="12.75">
      <c r="D208" s="9"/>
      <c r="E208" s="9"/>
      <c r="F208" s="9"/>
      <c r="G208" s="9"/>
      <c r="H208" s="9"/>
      <c r="I208" s="9"/>
      <c r="J208" s="9"/>
      <c r="K208" s="9"/>
      <c r="O208" s="28"/>
    </row>
    <row r="209" spans="4:15" ht="12.75">
      <c r="D209" s="9"/>
      <c r="E209" s="9"/>
      <c r="F209" s="9"/>
      <c r="G209" s="9"/>
      <c r="H209" s="9"/>
      <c r="I209" s="9"/>
      <c r="J209" s="9"/>
      <c r="K209" s="9"/>
      <c r="O209" s="28"/>
    </row>
    <row r="210" spans="4:15" ht="12.75">
      <c r="D210" s="9"/>
      <c r="E210" s="9"/>
      <c r="F210" s="9"/>
      <c r="G210" s="9"/>
      <c r="H210" s="9"/>
      <c r="I210" s="9"/>
      <c r="J210" s="9"/>
      <c r="K210" s="9"/>
      <c r="O210" s="28"/>
    </row>
    <row r="211" spans="4:15" ht="12.75">
      <c r="D211" s="9"/>
      <c r="E211" s="9"/>
      <c r="F211" s="9"/>
      <c r="G211" s="9"/>
      <c r="H211" s="9"/>
      <c r="I211" s="9"/>
      <c r="J211" s="9"/>
      <c r="K211" s="9"/>
      <c r="O211" s="28"/>
    </row>
    <row r="212" spans="4:15" ht="12.75">
      <c r="D212" s="9"/>
      <c r="E212" s="9"/>
      <c r="F212" s="9"/>
      <c r="G212" s="9"/>
      <c r="H212" s="9"/>
      <c r="I212" s="9"/>
      <c r="J212" s="9"/>
      <c r="K212" s="9"/>
      <c r="O212" s="28"/>
    </row>
    <row r="213" spans="4:15" ht="12.75">
      <c r="D213" s="9"/>
      <c r="E213" s="9"/>
      <c r="F213" s="9"/>
      <c r="G213" s="9"/>
      <c r="H213" s="9"/>
      <c r="I213" s="9"/>
      <c r="J213" s="9"/>
      <c r="K213" s="9"/>
      <c r="O213" s="28"/>
    </row>
    <row r="214" spans="4:15" ht="12.75">
      <c r="D214" s="9"/>
      <c r="E214" s="9"/>
      <c r="F214" s="9"/>
      <c r="G214" s="9"/>
      <c r="H214" s="9"/>
      <c r="I214" s="9"/>
      <c r="J214" s="9"/>
      <c r="K214" s="9"/>
      <c r="O214" s="28"/>
    </row>
    <row r="215" spans="4:15" ht="12.75">
      <c r="D215" s="9"/>
      <c r="E215" s="9"/>
      <c r="F215" s="9"/>
      <c r="G215" s="9"/>
      <c r="H215" s="9"/>
      <c r="I215" s="9"/>
      <c r="J215" s="9"/>
      <c r="K215" s="9"/>
      <c r="O215" s="28"/>
    </row>
    <row r="216" spans="4:15" ht="12.75">
      <c r="D216" s="9"/>
      <c r="E216" s="9"/>
      <c r="F216" s="9"/>
      <c r="G216" s="9"/>
      <c r="H216" s="9"/>
      <c r="I216" s="9"/>
      <c r="J216" s="9"/>
      <c r="K216" s="9"/>
      <c r="O216" s="28"/>
    </row>
    <row r="217" spans="4:15" ht="12.75">
      <c r="D217" s="9"/>
      <c r="E217" s="9"/>
      <c r="F217" s="9"/>
      <c r="G217" s="9"/>
      <c r="H217" s="9"/>
      <c r="I217" s="9"/>
      <c r="J217" s="9"/>
      <c r="K217" s="9"/>
      <c r="O217" s="28"/>
    </row>
    <row r="218" spans="4:15" ht="12.75">
      <c r="D218" s="9"/>
      <c r="E218" s="9"/>
      <c r="F218" s="9"/>
      <c r="G218" s="9"/>
      <c r="H218" s="9"/>
      <c r="I218" s="9"/>
      <c r="J218" s="9"/>
      <c r="K218" s="9"/>
      <c r="O218" s="28"/>
    </row>
    <row r="219" ht="12.75">
      <c r="O219" s="28"/>
    </row>
    <row r="220" ht="12.75">
      <c r="O220" s="28"/>
    </row>
    <row r="221" ht="12.75">
      <c r="O221" s="28"/>
    </row>
    <row r="222" ht="12.75">
      <c r="O222" s="28"/>
    </row>
    <row r="223" ht="12.75">
      <c r="O223" s="28"/>
    </row>
    <row r="224" ht="12.75">
      <c r="O224" s="28"/>
    </row>
    <row r="225" ht="12.75">
      <c r="O225" s="28"/>
    </row>
    <row r="226" ht="12.75">
      <c r="O226" s="28"/>
    </row>
    <row r="227" ht="12.75">
      <c r="O227" s="28"/>
    </row>
    <row r="228" ht="12.75">
      <c r="O228" s="28"/>
    </row>
    <row r="229" ht="12.75">
      <c r="O229" s="28"/>
    </row>
    <row r="230" ht="12.75">
      <c r="O230" s="28"/>
    </row>
    <row r="231" ht="12.75">
      <c r="O231" s="28"/>
    </row>
    <row r="232" ht="12.75">
      <c r="O232" s="28"/>
    </row>
    <row r="233" ht="12.75">
      <c r="O233" s="28"/>
    </row>
    <row r="234" ht="12.75">
      <c r="O234" s="28"/>
    </row>
    <row r="235" ht="12.75">
      <c r="O235" s="28"/>
    </row>
    <row r="236" ht="12.75">
      <c r="O236" s="28"/>
    </row>
    <row r="237" ht="12.75">
      <c r="O237" s="28"/>
    </row>
    <row r="238" ht="12.75">
      <c r="O238" s="28"/>
    </row>
    <row r="239" ht="12.75">
      <c r="O239" s="28"/>
    </row>
    <row r="240" ht="12.75">
      <c r="O240" s="28"/>
    </row>
    <row r="241" ht="12.75">
      <c r="O241" s="28"/>
    </row>
    <row r="242" ht="12.75">
      <c r="O242" s="28"/>
    </row>
    <row r="243" ht="12.75">
      <c r="O243" s="28"/>
    </row>
    <row r="244" ht="12.75">
      <c r="O244" s="28"/>
    </row>
    <row r="245" ht="12.75">
      <c r="O245" s="28"/>
    </row>
    <row r="246" ht="12.75">
      <c r="O246" s="28"/>
    </row>
    <row r="247" ht="12.75">
      <c r="O247" s="28"/>
    </row>
    <row r="248" ht="12.75">
      <c r="O248" s="28"/>
    </row>
    <row r="249" ht="12.75">
      <c r="O249" s="28"/>
    </row>
    <row r="250" ht="12.75">
      <c r="O250" s="28"/>
    </row>
    <row r="251" ht="12.75">
      <c r="O251" s="28"/>
    </row>
    <row r="252" ht="12.75">
      <c r="O252" s="28"/>
    </row>
    <row r="253" ht="12.75">
      <c r="O253" s="28"/>
    </row>
  </sheetData>
  <sheetProtection/>
  <mergeCells count="204">
    <mergeCell ref="D131:F131"/>
    <mergeCell ref="D136:F136"/>
    <mergeCell ref="D42:F42"/>
    <mergeCell ref="D44:F44"/>
    <mergeCell ref="D43:F43"/>
    <mergeCell ref="D151:F151"/>
    <mergeCell ref="D146:F146"/>
    <mergeCell ref="D58:F58"/>
    <mergeCell ref="D123:F123"/>
    <mergeCell ref="D122:F122"/>
    <mergeCell ref="D121:F121"/>
    <mergeCell ref="D101:F101"/>
    <mergeCell ref="D90:F90"/>
    <mergeCell ref="D72:F72"/>
    <mergeCell ref="D60:F60"/>
    <mergeCell ref="D59:F59"/>
    <mergeCell ref="D86:F86"/>
    <mergeCell ref="D185:F185"/>
    <mergeCell ref="D133:F133"/>
    <mergeCell ref="D184:F184"/>
    <mergeCell ref="D119:F119"/>
    <mergeCell ref="D153:F153"/>
    <mergeCell ref="D147:F147"/>
    <mergeCell ref="D158:F158"/>
    <mergeCell ref="D132:F132"/>
    <mergeCell ref="D144:F144"/>
    <mergeCell ref="D137:F137"/>
    <mergeCell ref="D148:F148"/>
    <mergeCell ref="D150:F150"/>
    <mergeCell ref="D149:F149"/>
    <mergeCell ref="A7:O7"/>
    <mergeCell ref="A9:A10"/>
    <mergeCell ref="D74:F74"/>
    <mergeCell ref="D73:F73"/>
    <mergeCell ref="J9:J10"/>
    <mergeCell ref="D53:F53"/>
    <mergeCell ref="D57:F57"/>
    <mergeCell ref="K9:O9"/>
    <mergeCell ref="I9:I10"/>
    <mergeCell ref="D9:F10"/>
    <mergeCell ref="D88:F88"/>
    <mergeCell ref="D61:F61"/>
    <mergeCell ref="D87:F87"/>
    <mergeCell ref="D54:F54"/>
    <mergeCell ref="D50:F50"/>
    <mergeCell ref="D37:F37"/>
    <mergeCell ref="D84:F84"/>
    <mergeCell ref="D82:F82"/>
    <mergeCell ref="D55:F55"/>
    <mergeCell ref="D85:F85"/>
    <mergeCell ref="H9:H10"/>
    <mergeCell ref="D30:F30"/>
    <mergeCell ref="D130:F130"/>
    <mergeCell ref="D109:F109"/>
    <mergeCell ref="D76:F76"/>
    <mergeCell ref="D77:F77"/>
    <mergeCell ref="D75:F75"/>
    <mergeCell ref="D71:F71"/>
    <mergeCell ref="D117:F117"/>
    <mergeCell ref="D96:F96"/>
    <mergeCell ref="D105:F105"/>
    <mergeCell ref="D111:F111"/>
    <mergeCell ref="D107:F107"/>
    <mergeCell ref="D108:F108"/>
    <mergeCell ref="D93:F93"/>
    <mergeCell ref="D95:F95"/>
    <mergeCell ref="D94:F94"/>
    <mergeCell ref="D92:F92"/>
    <mergeCell ref="D83:F83"/>
    <mergeCell ref="D89:F89"/>
    <mergeCell ref="D195:F195"/>
    <mergeCell ref="D193:F193"/>
    <mergeCell ref="D161:F161"/>
    <mergeCell ref="D100:F100"/>
    <mergeCell ref="D102:F102"/>
    <mergeCell ref="D190:F190"/>
    <mergeCell ref="D98:F98"/>
    <mergeCell ref="D159:F159"/>
    <mergeCell ref="D156:F156"/>
    <mergeCell ref="D175:F175"/>
    <mergeCell ref="D165:F165"/>
    <mergeCell ref="D168:F168"/>
    <mergeCell ref="D177:F177"/>
    <mergeCell ref="D173:F173"/>
    <mergeCell ref="D176:F176"/>
    <mergeCell ref="D129:F129"/>
    <mergeCell ref="D110:F110"/>
    <mergeCell ref="D126:F126"/>
    <mergeCell ref="D114:F114"/>
    <mergeCell ref="D141:F141"/>
    <mergeCell ref="D112:F112"/>
    <mergeCell ref="D113:F113"/>
    <mergeCell ref="D124:F124"/>
    <mergeCell ref="D115:F115"/>
    <mergeCell ref="D116:F116"/>
    <mergeCell ref="D183:F183"/>
    <mergeCell ref="D169:F169"/>
    <mergeCell ref="D192:F192"/>
    <mergeCell ref="D166:F166"/>
    <mergeCell ref="D172:F172"/>
    <mergeCell ref="D170:F170"/>
    <mergeCell ref="D178:F178"/>
    <mergeCell ref="D186:F186"/>
    <mergeCell ref="D187:F187"/>
    <mergeCell ref="D188:F188"/>
    <mergeCell ref="D206:F206"/>
    <mergeCell ref="D162:F162"/>
    <mergeCell ref="D179:F179"/>
    <mergeCell ref="D164:F164"/>
    <mergeCell ref="D200:F200"/>
    <mergeCell ref="D205:F205"/>
    <mergeCell ref="D191:F191"/>
    <mergeCell ref="D203:F203"/>
    <mergeCell ref="D201:F201"/>
    <mergeCell ref="D202:F202"/>
    <mergeCell ref="D91:F91"/>
    <mergeCell ref="D103:F103"/>
    <mergeCell ref="D97:F97"/>
    <mergeCell ref="D189:F189"/>
    <mergeCell ref="D174:F174"/>
    <mergeCell ref="D171:F171"/>
    <mergeCell ref="D128:F128"/>
    <mergeCell ref="D125:F125"/>
    <mergeCell ref="D127:F127"/>
    <mergeCell ref="D163:F163"/>
    <mergeCell ref="D14:F14"/>
    <mergeCell ref="D25:F25"/>
    <mergeCell ref="D24:F24"/>
    <mergeCell ref="D199:F199"/>
    <mergeCell ref="D198:F198"/>
    <mergeCell ref="D204:F204"/>
    <mergeCell ref="D39:F39"/>
    <mergeCell ref="D46:F46"/>
    <mergeCell ref="D47:F47"/>
    <mergeCell ref="D51:F51"/>
    <mergeCell ref="D81:F81"/>
    <mergeCell ref="D79:F79"/>
    <mergeCell ref="D70:F70"/>
    <mergeCell ref="D22:F22"/>
    <mergeCell ref="D23:F23"/>
    <mergeCell ref="D15:F15"/>
    <mergeCell ref="D27:F27"/>
    <mergeCell ref="D78:F78"/>
    <mergeCell ref="D16:F16"/>
    <mergeCell ref="D28:F28"/>
    <mergeCell ref="D26:F26"/>
    <mergeCell ref="D17:F17"/>
    <mergeCell ref="D18:F18"/>
    <mergeCell ref="D36:F36"/>
    <mergeCell ref="D31:F31"/>
    <mergeCell ref="D20:F20"/>
    <mergeCell ref="D34:F34"/>
    <mergeCell ref="D33:F33"/>
    <mergeCell ref="D32:F32"/>
    <mergeCell ref="D11:F11"/>
    <mergeCell ref="D19:F19"/>
    <mergeCell ref="D29:F29"/>
    <mergeCell ref="D35:F35"/>
    <mergeCell ref="D52:F52"/>
    <mergeCell ref="D45:F45"/>
    <mergeCell ref="D49:F49"/>
    <mergeCell ref="D48:F48"/>
    <mergeCell ref="D40:F40"/>
    <mergeCell ref="D41:F41"/>
    <mergeCell ref="D38:F38"/>
    <mergeCell ref="D56:F56"/>
    <mergeCell ref="D143:F143"/>
    <mergeCell ref="D118:F118"/>
    <mergeCell ref="D120:F120"/>
    <mergeCell ref="D134:F134"/>
    <mergeCell ref="D62:F62"/>
    <mergeCell ref="D140:F140"/>
    <mergeCell ref="D104:F104"/>
    <mergeCell ref="D138:F138"/>
    <mergeCell ref="D181:F181"/>
    <mergeCell ref="D80:F80"/>
    <mergeCell ref="D142:F142"/>
    <mergeCell ref="D99:F99"/>
    <mergeCell ref="D106:F106"/>
    <mergeCell ref="D196:F196"/>
    <mergeCell ref="D135:F135"/>
    <mergeCell ref="D139:F139"/>
    <mergeCell ref="D145:F145"/>
    <mergeCell ref="D155:F155"/>
    <mergeCell ref="D68:F68"/>
    <mergeCell ref="D197:F197"/>
    <mergeCell ref="D182:F182"/>
    <mergeCell ref="D152:F152"/>
    <mergeCell ref="D180:F180"/>
    <mergeCell ref="D167:F167"/>
    <mergeCell ref="D160:F160"/>
    <mergeCell ref="D157:F157"/>
    <mergeCell ref="D154:F154"/>
    <mergeCell ref="D194:F194"/>
    <mergeCell ref="G9:G10"/>
    <mergeCell ref="D12:F12"/>
    <mergeCell ref="D13:F13"/>
    <mergeCell ref="D21:F21"/>
    <mergeCell ref="D69:F69"/>
    <mergeCell ref="D63:F63"/>
    <mergeCell ref="D64:F64"/>
    <mergeCell ref="D65:F65"/>
    <mergeCell ref="D66:F66"/>
    <mergeCell ref="D67:F67"/>
  </mergeCells>
  <printOptions/>
  <pageMargins left="0.75" right="0.75" top="1" bottom="1" header="0.5" footer="0.5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Пользователь</cp:lastModifiedBy>
  <cp:lastPrinted>2023-11-10T03:25:44Z</cp:lastPrinted>
  <dcterms:created xsi:type="dcterms:W3CDTF">2008-11-01T05:13:28Z</dcterms:created>
  <dcterms:modified xsi:type="dcterms:W3CDTF">2024-01-29T05:32:49Z</dcterms:modified>
  <cp:category/>
  <cp:version/>
  <cp:contentType/>
  <cp:contentStatus/>
</cp:coreProperties>
</file>